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2" activeTab="0"/>
  </bookViews>
  <sheets>
    <sheet name="ПЛАН 2012" sheetId="1" r:id="rId1"/>
  </sheets>
  <definedNames>
    <definedName name="_xlnm.Print_Area" localSheetId="0">'ПЛАН 2012'!$A$2:$L$135</definedName>
  </definedNames>
  <calcPr fullCalcOnLoad="1"/>
</workbook>
</file>

<file path=xl/comments1.xml><?xml version="1.0" encoding="utf-8"?>
<comments xmlns="http://schemas.openxmlformats.org/spreadsheetml/2006/main">
  <authors>
    <author>Sam</author>
  </authors>
  <commentList>
    <comment ref="E114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В-К 540,772 
Соузга 277,34 
Бирюля 338,024 
К-О 700  
</t>
        </r>
      </text>
    </comment>
    <comment ref="F114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В-К 231,76
Соузга 118,86
Бирюля 144,868
К-О 300 У-М 960</t>
        </r>
      </text>
    </comment>
    <comment ref="G114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У-М 960</t>
        </r>
      </text>
    </comment>
    <comment ref="G13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с.Озерное 325
с.Соузга 80
с.Бирюля 200</t>
        </r>
      </text>
    </comment>
    <comment ref="F13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с.Озерное 325
с.Соузга 80
с.Бирюля 200</t>
        </r>
      </text>
    </comment>
    <comment ref="H35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Соузга</t>
        </r>
      </text>
    </comment>
    <comment ref="G66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50 Соузга
70 Бирюля</t>
        </r>
      </text>
    </comment>
    <comment ref="F85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200 Соузга
200 Образование</t>
        </r>
      </text>
    </comment>
    <comment ref="F125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1200 Озеленение
4004 Уборка территории от мусора
1795 Прочие</t>
        </r>
      </text>
    </comment>
    <comment ref="K41" authorId="0">
      <text>
        <r>
          <rPr>
            <b/>
            <sz val="8"/>
            <rFont val="Tahoma"/>
            <family val="0"/>
          </rPr>
          <t>Sam:</t>
        </r>
        <r>
          <rPr>
            <sz val="8"/>
            <rFont val="Tahoma"/>
            <family val="0"/>
          </rPr>
          <t xml:space="preserve">
по данным мо соузга рб 4500 мб 500</t>
        </r>
      </text>
    </comment>
  </commentList>
</comments>
</file>

<file path=xl/sharedStrings.xml><?xml version="1.0" encoding="utf-8"?>
<sst xmlns="http://schemas.openxmlformats.org/spreadsheetml/2006/main" count="382" uniqueCount="313">
  <si>
    <t>№ п/п</t>
  </si>
  <si>
    <t>Мероприятие</t>
  </si>
  <si>
    <t>в том числе:</t>
  </si>
  <si>
    <t>средства республиканского бюджета</t>
  </si>
  <si>
    <t>средства муниципального бюджета</t>
  </si>
  <si>
    <t>собственные средства участников</t>
  </si>
  <si>
    <t>кредиты коммерческих банков</t>
  </si>
  <si>
    <t>другие внебюджетные источники финансирования</t>
  </si>
  <si>
    <t>ВСЕГО</t>
  </si>
  <si>
    <t>в т.ч. средства бюджетов поселений</t>
  </si>
  <si>
    <t>ВСЕГО ПО ПРОГРАММЕ</t>
  </si>
  <si>
    <t>1. "ТОПЛИВНО-ЭНЕРГЕТИЧЕСКИЙ КОМПЛЕКС"</t>
  </si>
  <si>
    <t>1.1.</t>
  </si>
  <si>
    <t>ИТОГО</t>
  </si>
  <si>
    <t>2. "ДОРОЖНОЕ ХОЗЯЙСТВО И ТРАНСПОРТНЫЙ КОМПЛЕКС"</t>
  </si>
  <si>
    <t>3. "РАЗВИТИЕ ТУРИЗМА"</t>
  </si>
  <si>
    <t>3.1.</t>
  </si>
  <si>
    <t>4. "АГРОПРОМЫШЛЕННЫЙ КОМПЛЕКС"</t>
  </si>
  <si>
    <t>4.1.</t>
  </si>
  <si>
    <t>4.4.</t>
  </si>
  <si>
    <t>4.7.</t>
  </si>
  <si>
    <t>4.9.</t>
  </si>
  <si>
    <t>5. "РАЗВИТИЕ СОЦИАЛЬНОЙ СФЕРЫ"</t>
  </si>
  <si>
    <t>5.1. "РЫНОК ТРУДА, ЗАНЯТОСТЬ И БЕЗРАБОТИЦА"</t>
  </si>
  <si>
    <t>5.2. "СОЦИАЛЬНАЯ ПОДДЕРЖКА НАСЕЛЕНИЯ"</t>
  </si>
  <si>
    <t>5.2.4.</t>
  </si>
  <si>
    <t>5.3. "РАЗВИТИЕ ФИЗИЧЕСКОЙ КУЛЬТУРЫ И СПОРТА"</t>
  </si>
  <si>
    <t>5.4. "МОЛОДЕЖНАЯ ПОЛИТИКА"</t>
  </si>
  <si>
    <t>5.5. "КУЛЬТУРА И ИСКУССТВО"</t>
  </si>
  <si>
    <t>5.5.1.</t>
  </si>
  <si>
    <t>5.6. "ОБРАЗОВАНИЕ"</t>
  </si>
  <si>
    <t>5.6.1.</t>
  </si>
  <si>
    <t>5.7. "ЗДРАВООХРАНЕНИЕ"</t>
  </si>
  <si>
    <t>5.8. ЖИЛИЩНО-КОММУНАЛЬНОЕ ХОЗЯЙСТВО</t>
  </si>
  <si>
    <t>5.8.2.</t>
  </si>
  <si>
    <t xml:space="preserve">5.9.ОХРАНА ОБЩЕСТВЕННОГО ПОРЯДКА, БОРЬБА С ПРЕСТУПНОСТЬЮ </t>
  </si>
  <si>
    <t>6. "РАЗВИТИЕ СТРОИТЕЛЬНОГО КОМПЛЕКСА"</t>
  </si>
  <si>
    <t>6.1.</t>
  </si>
  <si>
    <t>7. "РАЗВИТИЕ МАЛОГО ПРЕДПРИНИМАТЕЛЬСТВА"</t>
  </si>
  <si>
    <t>Ответственный исполнитель (предполагаемый участник)</t>
  </si>
  <si>
    <t>Ожидаемый результат</t>
  </si>
  <si>
    <t>1.2.</t>
  </si>
  <si>
    <t>1.3.</t>
  </si>
  <si>
    <t>1.4.</t>
  </si>
  <si>
    <t>1.5.</t>
  </si>
  <si>
    <t>Соузгинское СП</t>
  </si>
  <si>
    <t>Манжерокское СП</t>
  </si>
  <si>
    <t>2.1.</t>
  </si>
  <si>
    <t>Осуществление работ по ремонту и содержанию автомобильных дорог общего пользования регионального значения и искусственных сооружений на них)</t>
  </si>
  <si>
    <t>2.2.</t>
  </si>
  <si>
    <t>Главы МО поселений</t>
  </si>
  <si>
    <t>участники проекта</t>
  </si>
  <si>
    <t>Увеличение доходной части бюджета, создание рабочих мест</t>
  </si>
  <si>
    <t>3.3.</t>
  </si>
  <si>
    <t>Территориальное управление РосОЭС по РА</t>
  </si>
  <si>
    <t>3.4.</t>
  </si>
  <si>
    <t>Организация торгово-сервисной зоны (строительство магазинов, кафе, автостоянок, рынков, организация придорожного сервиса)</t>
  </si>
  <si>
    <t>4.5.</t>
  </si>
  <si>
    <t>4.8.</t>
  </si>
  <si>
    <t>5.1.1.</t>
  </si>
  <si>
    <t>Улучшение материально-технической базы объектов социальной сферы</t>
  </si>
  <si>
    <t>5.1.2.</t>
  </si>
  <si>
    <t>Управление социальной защиты населения</t>
  </si>
  <si>
    <t>5.1.3.</t>
  </si>
  <si>
    <t>5.1.4.</t>
  </si>
  <si>
    <t>5.1.5.</t>
  </si>
  <si>
    <t>5.2.1.</t>
  </si>
  <si>
    <t>Организация общественных работ</t>
  </si>
  <si>
    <t>Проведение мероприятий по организации самозанятости безработных граждан</t>
  </si>
  <si>
    <t>5.2.5.</t>
  </si>
  <si>
    <t>Содействие трудоустройству инвалидов</t>
  </si>
  <si>
    <t>5.4.1.</t>
  </si>
  <si>
    <t>Отдел образования, Дом молодежи, ЦДТ</t>
  </si>
  <si>
    <t>Увеличение числа молодых людей, осуществляющих здоровый образ жизни</t>
  </si>
  <si>
    <t>5.4.2.</t>
  </si>
  <si>
    <t>УИО и ЭР</t>
  </si>
  <si>
    <t>Отдел образования; МО и МП РА</t>
  </si>
  <si>
    <t>5.6.2.</t>
  </si>
  <si>
    <t>5.6.3.</t>
  </si>
  <si>
    <t>Отдел образования</t>
  </si>
  <si>
    <t>5.6.4.</t>
  </si>
  <si>
    <t>5.6.5.</t>
  </si>
  <si>
    <t>Охрана труда (МЦП «Развитие образования муниципального образования «Майминский район на 2008-2012г»)</t>
  </si>
  <si>
    <t>Аттестация рабочих мест по условиям труда</t>
  </si>
  <si>
    <t>5.6.6.</t>
  </si>
  <si>
    <t>Повышение уровня воспитательной работы в школе (ПНП "Образование")</t>
  </si>
  <si>
    <t>Отдел образования, образовательные учреждения</t>
  </si>
  <si>
    <t>Улучшение результатов работы учителей</t>
  </si>
  <si>
    <t>5.6.9.</t>
  </si>
  <si>
    <t>Обустройство детских площадок</t>
  </si>
  <si>
    <t>5.7.1.</t>
  </si>
  <si>
    <t>Проведение  профилактических  мероприятий  по предупреждению заболеваемости  туберкулезом среди населения (МЦП "О мерах по предупреждению и снижению заболеваемости туберкулезом")</t>
  </si>
  <si>
    <t>5.7.2.</t>
  </si>
  <si>
    <t>Снижение заболеваемости и инвалидности, повышение продолжительности и качества жизни сельских жителей</t>
  </si>
  <si>
    <t>5.7.3.</t>
  </si>
  <si>
    <t>Проведение мероприятий в рамках МЦП "О развитии донорства крови и ее компонентов"</t>
  </si>
  <si>
    <t>5.7.4.</t>
  </si>
  <si>
    <t>5.7.5.</t>
  </si>
  <si>
    <t>5.7.6.</t>
  </si>
  <si>
    <t>Улучшение качества оказываемых медицинских услуг</t>
  </si>
  <si>
    <t>МРР РА, АУ ОКС</t>
  </si>
  <si>
    <t>5.9.1.</t>
  </si>
  <si>
    <t>ОВД Майминского района</t>
  </si>
  <si>
    <t>Увеличение числа земельных участков под жилищное строительство</t>
  </si>
  <si>
    <t>7.1.</t>
  </si>
  <si>
    <t>Поддержка субъектов малого предпринимательства</t>
  </si>
  <si>
    <t>8. "РЕШЕНИЕ ЭКОЛОГИЧЕСКИХ ПРОБЛЕМ"</t>
  </si>
  <si>
    <t>Стабилизация санитарно-эпидемиологического благополучия населения</t>
  </si>
  <si>
    <t>Итого</t>
  </si>
  <si>
    <t>Проведение мероприятий по ликвидации и снижению заболевний в рамках МЦП "Вакцино-профилактика в муниципальном образовании "Майминский район"</t>
  </si>
  <si>
    <t>Реализация МЦП "Обеспечение жильем молодых семей в Майминском районе"</t>
  </si>
  <si>
    <t xml:space="preserve">средства федерального бюджета </t>
  </si>
  <si>
    <t>Участники проекта</t>
  </si>
  <si>
    <t>Формирование системы грантовой поддержки</t>
  </si>
  <si>
    <t>Управление финансов,  УИО и ЭР</t>
  </si>
  <si>
    <t>Финансовые средства - ВСЕГО по плану</t>
  </si>
  <si>
    <t>Содержание детей в семьях опекунов (попечителей) и приемных семьях  (МЦП «Развитие образования муниципального образования «Майминский район на 2010-2012г»)</t>
  </si>
  <si>
    <t>Развитие единой образовательной и информационной среды Майминского района (МЦП «Развитие образования муниципального образования «Майминский район на 2010-2012г»)</t>
  </si>
  <si>
    <t>Стажировка выпускников учреждений начального профессионального, среднего профессионального и высшего профессионального образования</t>
  </si>
  <si>
    <t>Трудоустройство несовершеннолетних</t>
  </si>
  <si>
    <t>ГУ ЦЗН, Главы МО поселений, руководители предприятий</t>
  </si>
  <si>
    <t>ГУ ЦЗН, Главы МО поселений</t>
  </si>
  <si>
    <t>ГУ ЦЗН</t>
  </si>
  <si>
    <t>Переоборудование здания в Урлу-Аспакской ООШ для организации предшкольной группы детей на 15 человек</t>
  </si>
  <si>
    <t>Организация предшкольного образования детей</t>
  </si>
  <si>
    <t>Приведение в соответствие требованиям СанПин 2.4.1.2660-10 материально-технической базы образовательных учреждений Майминского района</t>
  </si>
  <si>
    <t>Отсутствие нарушений действующего законодательства (санитарных норм и правил)</t>
  </si>
  <si>
    <t>Открытие в дошкольных образовательных учреждениях ("Олененок") специализированных интегрированных групп для детей с проблемами здоровья: приобретение медицинского оборудования, спортивного инвентаря</t>
  </si>
  <si>
    <t>Оздоровление детей дошкольного возраста, посещающих ДОУ</t>
  </si>
  <si>
    <t>Обеспечение населения запасами крови и её компонентов для оказания экстренной хирургии, уменьшение смертности</t>
  </si>
  <si>
    <t>Капитальный ремонт зданий библиотек</t>
  </si>
  <si>
    <t>Строительство врачебной амбулатории в Манжерокском сельском поселении</t>
  </si>
  <si>
    <t>Повышение культурного уровня жителей поселения</t>
  </si>
  <si>
    <t>Снижение числа аварийных ситуаций</t>
  </si>
  <si>
    <t>Администрации сельских поселенний</t>
  </si>
  <si>
    <t>Проведение культурно-массовых мероприятий</t>
  </si>
  <si>
    <t>Ремонт и асфальтирование дорог внутри поселений</t>
  </si>
  <si>
    <t>Оказание поддержки физической культуре и спорту, проведение спортивных мероприятий</t>
  </si>
  <si>
    <t>пропаганда здорового образа жизни</t>
  </si>
  <si>
    <t>Верх-Карагужинское СП, ЧП Табакаев</t>
  </si>
  <si>
    <t>Администрация МО "Соузгинское СП"</t>
  </si>
  <si>
    <t>Администрация МО "Майминское СП"</t>
  </si>
  <si>
    <t>Администрация МО "Манжерокское СП"</t>
  </si>
  <si>
    <t>Директор МУК "Межпоселенческая центральная библиотека"</t>
  </si>
  <si>
    <t>Оказание социальной поддержки отдельных категорий граждан по газификации жилых помещений</t>
  </si>
  <si>
    <t>Проведение капитального ремонта многоквартирных домов на территории "Майминский район"</t>
  </si>
  <si>
    <t>ЦРБ на 30 коек в с.Майма (РРБ "Демографическое развитие РА на 2010-2025 годы")</t>
  </si>
  <si>
    <t>Спортивно-оздоровительный центр "Атлант" в с.Майма РА (РЦП "Развитие физической культуры и спорта в РА на 2001-2015 годы")</t>
  </si>
  <si>
    <t>Мероприятия по развитию системы дошкольного образования (Компенсация части родительской платы за содержание ребенка в МУ)</t>
  </si>
  <si>
    <t>Социальная поддержка граждан по газификации жилых помещений</t>
  </si>
  <si>
    <t>Увеличение числа людей занимающихся спортом, повышение качества подготовки спортсменов</t>
  </si>
  <si>
    <t>Создание рабочих мест, увеличение налогооблагаемой базы, развитие сопутствующих отраслей</t>
  </si>
  <si>
    <t>Строительство всесезонного международного горнолыжного комплекса "Манжерок"</t>
  </si>
  <si>
    <t>Строительство гостиничного комплекса "Алтай Resort"</t>
  </si>
  <si>
    <t>Энергосбережение в сфере предоставления коммунальных услуг (перевод угольных котельных на газ)</t>
  </si>
  <si>
    <t>Строительство подъезда к микрорайону "Северный" в с.Кызыл-Озек</t>
  </si>
  <si>
    <t>Строительство подъезда к микрорайону "Северный"</t>
  </si>
  <si>
    <t>Строительство мостового перехода</t>
  </si>
  <si>
    <t>69 человек</t>
  </si>
  <si>
    <t>4 человека</t>
  </si>
  <si>
    <t>13 человека</t>
  </si>
  <si>
    <t>21 человек</t>
  </si>
  <si>
    <t>123 человек</t>
  </si>
  <si>
    <t>2.3.</t>
  </si>
  <si>
    <t>2.4.</t>
  </si>
  <si>
    <t>3.2.</t>
  </si>
  <si>
    <t>Мероприятия по организации ярмарок, выставок сельскохозяйственной продукции</t>
  </si>
  <si>
    <t>Мероприятия по организации районного трудового соревнования, конкурсов по профессиям</t>
  </si>
  <si>
    <t>Приобретение техники в лизинг</t>
  </si>
  <si>
    <t>Субсидирование части затрат на уплату процентов по кредитам</t>
  </si>
  <si>
    <t>4.2.</t>
  </si>
  <si>
    <t>Предоставление гражданам субсидии на оплату жилья и коммунальных услуг</t>
  </si>
  <si>
    <t>5.3.2.</t>
  </si>
  <si>
    <t>Комплектование библиотек, подписные издания</t>
  </si>
  <si>
    <t>Материальное оснащение библиотек</t>
  </si>
  <si>
    <t>Техническое оснащение библиотек и поключение к сети Интернет</t>
  </si>
  <si>
    <t>Администрации МО "Соузгинское СП"</t>
  </si>
  <si>
    <t>5.5.4.</t>
  </si>
  <si>
    <t>5.5.5.</t>
  </si>
  <si>
    <t>5.6.10.</t>
  </si>
  <si>
    <t>5.6.11.</t>
  </si>
  <si>
    <t>5.7.8.</t>
  </si>
  <si>
    <t xml:space="preserve">Мероприятия по профилактике правонарушений  МЦП «Профилактика правонарушений на территории
муниципального образования «Майминский район" Республики Алтай на 2011-2012 годы»
</t>
  </si>
  <si>
    <t>Изготовление генеральных планов застройки территорий</t>
  </si>
  <si>
    <t>Проведение семинаров, совещаний, «круглых столов» по проблемам субъектов малого предпринимательства</t>
  </si>
  <si>
    <t>Участие в республиканских, общероссийских, межрегиональных, городских и межмуниципальных выставках-ярмарках</t>
  </si>
  <si>
    <t>Проведение ежегодного конкурса на звание «Лучший предприниматель»</t>
  </si>
  <si>
    <t>Проведение ежегодного торжественного мероприятия ко Дню российского предпринимательства</t>
  </si>
  <si>
    <t>Благоусройство районного центра</t>
  </si>
  <si>
    <t>Обеспечение жилыми помещениями детей сирот, оставшихся без попечения родителей</t>
  </si>
  <si>
    <t>Благоустройство села, снижение аварийности</t>
  </si>
  <si>
    <t>Газоснабжение жилых домов Майминского района</t>
  </si>
  <si>
    <t>Майминское СП</t>
  </si>
  <si>
    <t>Капитальный и текущий ремонт объектов социально-культурной сферы</t>
  </si>
  <si>
    <t>7.3.</t>
  </si>
  <si>
    <t>7.4.</t>
  </si>
  <si>
    <t>7.5.</t>
  </si>
  <si>
    <t>7.6.</t>
  </si>
  <si>
    <t>5.9.2.</t>
  </si>
  <si>
    <t>Социальная поддержка населения</t>
  </si>
  <si>
    <t>Главы  МО поселений</t>
  </si>
  <si>
    <t>Администрация МО "Майминский район"</t>
  </si>
  <si>
    <t>Газификация жилых домов</t>
  </si>
  <si>
    <t>Администрация МО"Майминского района"</t>
  </si>
  <si>
    <t>Организация ярмарок, выставок сельскохозяйственной продукции</t>
  </si>
  <si>
    <t>Организация районного трудового соревнования, конкурсов по профессиям</t>
  </si>
  <si>
    <t>Консультант по сельскому хозяйству</t>
  </si>
  <si>
    <t>Жилищная комиссия, УИОиЭР</t>
  </si>
  <si>
    <t>МУ "Комплексный центр социального обслуживания населения МО "Майминский район"</t>
  </si>
  <si>
    <t>Привлечение внимания гос.структур к проблемам граждан. Поддержка и предоставление помощи различным категориям граждан.</t>
  </si>
  <si>
    <t>Социально значемые мероприятия МУ "Комплексный центр социального обслуживания населения МО "Майминский район"</t>
  </si>
  <si>
    <t>Оздоровление детей находящихся в трудной жизненной ситуации</t>
  </si>
  <si>
    <t>Главный врач</t>
  </si>
  <si>
    <t>Газоснабжение жилых домов микрорайона Алгаир-2 в с.Майма</t>
  </si>
  <si>
    <t>Строительство сетей газоснабжения низкого давления (разводящих сетей) с. Майма , микрорайоны №№1,2,3,8,19,22,24,25,26</t>
  </si>
  <si>
    <t>Строительство сетей газоснабжения низкого давления (разводящих сетей) с. Майма, микрорайоны №№6,7,11,12,13,14,15,16,20</t>
  </si>
  <si>
    <t xml:space="preserve">Улучшение снабжения населения 1137 человек качественной водой </t>
  </si>
  <si>
    <t>5.5.3.</t>
  </si>
  <si>
    <t>1.6.</t>
  </si>
  <si>
    <t>1.7.</t>
  </si>
  <si>
    <t>1.8.</t>
  </si>
  <si>
    <t>тыс.руб.</t>
  </si>
  <si>
    <t>Приложение №1 к плану социально-экономического развития МО "Майминский район" на 2012 год</t>
  </si>
  <si>
    <t>Система плановых мероприятий по плану социально-экономического развития муниципального образования "Майминский район" на 2012 год</t>
  </si>
  <si>
    <t>Проведение профилактических мероприятий по предупреждению заболеваемости туберкулезом</t>
  </si>
  <si>
    <t>Субвенция на осуществление денежных выплат медперсоналу ФАП и СМП</t>
  </si>
  <si>
    <t>Оказание медицинской помощи в соответствии со стандартами по программе "Модернизация здравоохранения"</t>
  </si>
  <si>
    <t>Повышение доступной амбулаторной медпомощи по программе "Модернизация здравоохранения"</t>
  </si>
  <si>
    <t>Проведение диспансеризации детей подростков до 14 лет по программе "Модернизация здравоохранения"</t>
  </si>
  <si>
    <t>Снижение числа правонарушений. Содержание автотранспорта и приобретение ГСМ для УУМ и ГИБДД. Установка устройства вызова "Гражданин-милиция"</t>
  </si>
  <si>
    <t xml:space="preserve">Мероприятия по повышению безопасности дорожного движения </t>
  </si>
  <si>
    <t>ОГИБДД Майминского района</t>
  </si>
  <si>
    <t>Возраждение движения юных помощников милиции, юных инспекторов безопасности дорожного движения. Проведение соревнований юных велосипедистов. Проведение операции "Внимание дети". Изготовление щитов "Окно ГАИ"</t>
  </si>
  <si>
    <t>Расширение перечня и улучшение качества образовательных услуг, оказываемых учреждениями допорлнительного образования детей</t>
  </si>
  <si>
    <t>Единство образовательного пространства на всей территории района, создание условий для поэтапного перехода к новому уровню образования на основе информационных технологий</t>
  </si>
  <si>
    <t>Строительство 2 детских площадок</t>
  </si>
  <si>
    <t>Изготовление ПСД для проведения капитального ремонта здания МОУ "Карасукская основная общеобразовательная школа"</t>
  </si>
  <si>
    <t>Улучшение технического состояния здания.</t>
  </si>
  <si>
    <t>Мероприятия по улучшению жилищных условий граждан проживающих в сельской местности, в т.ч. Молодых семей и молодых специалистов (в рамках ФЦП "Социальное развитие села до 2013 года")</t>
  </si>
  <si>
    <t>Улучшение жилищных условий граждан проживающих в сельской местности, в т.ч. Молодых семей и молодых специалистов (13 семей)</t>
  </si>
  <si>
    <t>МЦП «Молодежь Майминского района на 2009-2012г"</t>
  </si>
  <si>
    <t>Обеспечение 25 молодых семей жильем (при нормативе 26, 200)</t>
  </si>
  <si>
    <t>Предоставление субсидий на возмещение части затрат на уплату процентов по действующим кредитам, полученным в российских кредитных организациях хозяйствующими субъектамиля компенсации части процентной ставки по привлеченным кредитам коммерческих банков</t>
  </si>
  <si>
    <t>Улучшение доступа субъектов малого и среднего предпринимательства на рынок кредитных ресурсов, увеличение числа субъектов малого и среднего предпринимательства</t>
  </si>
  <si>
    <t>Поддержка начинающих предпринимателей, рост количества малых и средних предприятий</t>
  </si>
  <si>
    <t>Выработка перспективных направлений для развития малого предпринимательства, формирование общественного мнения, информирование общественности</t>
  </si>
  <si>
    <t>Содействие продвижению продукции субъектов малого предпринимательства на новые рынки</t>
  </si>
  <si>
    <t>Выявление лучшего предпринимателя в соответствие с Положением</t>
  </si>
  <si>
    <t>БУ "РУАД Горно-Алтайавтодор", ФГУ ДЭП-217</t>
  </si>
  <si>
    <t>БУ "РУАД Горно-Алтайавтодор" через Министерство регионального развития РА</t>
  </si>
  <si>
    <t>Строительство мостового перехода через реку Майма на км 11+000 автомобильной дороги Кызыл-Озек - Александровка - Урлу-Аспак</t>
  </si>
  <si>
    <t>Строительство мостового перехода через р.Бирюля на км 11+001 автомобильной дороги Кызыл-Озек - Александровка  - Урлу-Аспак</t>
  </si>
  <si>
    <t>Строительство современного туристического комплекса ОАО ОЭЗ с.Соузга</t>
  </si>
  <si>
    <t>Обновление библиотечного фонда</t>
  </si>
  <si>
    <t>Создание модельной библиотеки в Майминском филиале 13, отвечающей основной тенденции развития публичных библиотек в стране</t>
  </si>
  <si>
    <t>Организация информационных центров для населения, с использованием новых носителей информации</t>
  </si>
  <si>
    <t>Планируется ввести в эксплуатацию здания 6 минигостиниц, банный комплекс, 2 безопорных подъемника (бэби-лифт), благоустроить территорию, завершить строительство крупных инфраструктурных объектов.</t>
  </si>
  <si>
    <t>Освещение центральных улиц населенных пунктов</t>
  </si>
  <si>
    <t>Газификация 400 жилых домов</t>
  </si>
  <si>
    <t>Строительство, реконструкция электрических сетей в с.Кызыл-Озек (микрорайон "Северный")</t>
  </si>
  <si>
    <t>ООО "Прорессия", Администрация Кызыл-Озекского сельского поселения</t>
  </si>
  <si>
    <t>Обеспечение топливом население (1200 кубов), сокращение не санкционированных вырубок</t>
  </si>
  <si>
    <t>Бирюлинское СП</t>
  </si>
  <si>
    <t>Администрация МО "Бирюлинское СП"</t>
  </si>
  <si>
    <t>Асфальтирование дорог и тратуаров в с.Майма</t>
  </si>
  <si>
    <t>Ремонт 13,9 к дорог местного значения</t>
  </si>
  <si>
    <t>Увеличение доходной части бюджета, создание рабочих мест, развитие туризма</t>
  </si>
  <si>
    <t>Реконструкция и строительство водопроводных сетей и скважин в с.Кызыл-Озек</t>
  </si>
  <si>
    <t>ЗАО "Бурводпроводстрой", Администрация Кызыл-Озекское СП</t>
  </si>
  <si>
    <t>Строительство водопровода в с.Черемшанка</t>
  </si>
  <si>
    <t>Обеспечение выполнения вопросов местного значения</t>
  </si>
  <si>
    <t>Реконструкция водопроводных сетей</t>
  </si>
  <si>
    <t>Администрация Соузгинское СП</t>
  </si>
  <si>
    <t>Обеспечение населения коммунальной инфраструктурой</t>
  </si>
  <si>
    <t>Администрации "Соузгинское СП","Бирюлинское СП"</t>
  </si>
  <si>
    <t>Перевод угольных котельных №12 и №23 на газ</t>
  </si>
  <si>
    <t>2.5.</t>
  </si>
  <si>
    <t>4.3.</t>
  </si>
  <si>
    <t>4.10.</t>
  </si>
  <si>
    <t>5.2.2.</t>
  </si>
  <si>
    <t>5.2.3.</t>
  </si>
  <si>
    <t>5.3.1.</t>
  </si>
  <si>
    <t>5.5.2.</t>
  </si>
  <si>
    <t>5.6.7.</t>
  </si>
  <si>
    <t>5.6.8.</t>
  </si>
  <si>
    <t>5.7.7.</t>
  </si>
  <si>
    <t>5.7.9.</t>
  </si>
  <si>
    <t>5.7.10.</t>
  </si>
  <si>
    <t>7.2.</t>
  </si>
  <si>
    <t>МО через Министерство сельского хозяйства</t>
  </si>
  <si>
    <t>5.9.3.</t>
  </si>
  <si>
    <t xml:space="preserve">Строительство опорного пункта полиции в с.Озерное </t>
  </si>
  <si>
    <t>МО через Министерство регионального развития РА</t>
  </si>
  <si>
    <t>Водоснабжение микрорайона "Северный" в с.Кызыл-Озек</t>
  </si>
  <si>
    <t>Мин.регион развития РА</t>
  </si>
  <si>
    <t>в том числе по источникам средств для реализации Плана:</t>
  </si>
  <si>
    <t>средства федерального бюджета</t>
  </si>
  <si>
    <t>средства муниципальных бюджетов</t>
  </si>
  <si>
    <t>другие внебюджетиные источники</t>
  </si>
  <si>
    <t>Улучшение жилищных условий 65 жителей Майминского района, кап.ремонт 1639,2 кв.м.</t>
  </si>
  <si>
    <t>Общий объем финансовых ресурсов для реализации Плана социально-экономического развития МО на 2012 год, тыс.руб.</t>
  </si>
  <si>
    <t>%</t>
  </si>
  <si>
    <t>Выплата единовременного, ежемесячного пособия на содержание детей-сирот и детей, оставшихся безпопечения родителей.</t>
  </si>
  <si>
    <t>Оснащение оборудованием по программе "Модернизация здравоохранения "</t>
  </si>
  <si>
    <t>Оснащение оборудованием учреждения здравоохранения</t>
  </si>
  <si>
    <t>Выплаты Медперсаналу ФАП и СМП</t>
  </si>
  <si>
    <t>Оказание медицинской помощи в соответствии со стандартами</t>
  </si>
  <si>
    <t>Повышение доступной амбулаторной медпомощи</t>
  </si>
  <si>
    <t>Проведение диспансеризации детей подростков до 14 лет</t>
  </si>
  <si>
    <t>Строительство опорного пункта полиции, для повышения уровня безопасности</t>
  </si>
  <si>
    <t>Повышение уровня транспортно-эксплуатационного состояния сети автомобильных дорог и искусственных сооружений</t>
  </si>
  <si>
    <t>АУ ОКС, МУП "Водоканал"</t>
  </si>
  <si>
    <t>Мероприятия по лесозаготовке. Вывоз леса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</si>
</sst>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7" fontId="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14" fontId="3" fillId="0" borderId="10" xfId="0" applyNumberFormat="1" applyFont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justify" wrapText="1"/>
    </xf>
    <xf numFmtId="14" fontId="3" fillId="0" borderId="11" xfId="0" applyNumberFormat="1" applyFont="1" applyBorder="1" applyAlignment="1">
      <alignment horizontal="center" vertical="center" textRotation="90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80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justify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5" borderId="13" xfId="0" applyFont="1" applyFill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wrapText="1"/>
    </xf>
    <xf numFmtId="180" fontId="1" fillId="35" borderId="14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180" fontId="1" fillId="35" borderId="11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7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="75" zoomScaleNormal="75" zoomScaleSheetLayoutView="75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4" sqref="A4:L14"/>
    </sheetView>
  </sheetViews>
  <sheetFormatPr defaultColWidth="9.140625" defaultRowHeight="12.75"/>
  <cols>
    <col min="1" max="1" width="2.7109375" style="0" customWidth="1"/>
    <col min="2" max="2" width="23.8515625" style="0" customWidth="1"/>
    <col min="3" max="3" width="11.7109375" style="0" customWidth="1"/>
    <col min="4" max="4" width="13.57421875" style="0" customWidth="1"/>
    <col min="5" max="5" width="11.57421875" style="0" customWidth="1"/>
    <col min="6" max="6" width="10.7109375" style="0" customWidth="1"/>
    <col min="7" max="7" width="9.28125" style="0" customWidth="1"/>
    <col min="8" max="8" width="11.57421875" style="0" customWidth="1"/>
    <col min="9" max="9" width="5.57421875" style="0" customWidth="1"/>
    <col min="10" max="10" width="9.28125" style="0" customWidth="1"/>
    <col min="11" max="11" width="15.7109375" style="0" customWidth="1"/>
    <col min="12" max="12" width="21.7109375" style="0" customWidth="1"/>
    <col min="13" max="13" width="9.8515625" style="0" bestFit="1" customWidth="1"/>
  </cols>
  <sheetData>
    <row r="1" spans="1:12" ht="2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7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68" t="s">
        <v>222</v>
      </c>
      <c r="L2" s="68"/>
    </row>
    <row r="3" spans="1:12" ht="2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7.25" customHeight="1">
      <c r="A4" s="69" t="s">
        <v>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25.5" customHeight="1" thickBot="1">
      <c r="A5" s="70" t="s">
        <v>221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ht="15.75" customHeight="1">
      <c r="A6" s="92" t="s">
        <v>0</v>
      </c>
      <c r="B6" s="84" t="s">
        <v>1</v>
      </c>
      <c r="C6" s="90" t="s">
        <v>115</v>
      </c>
      <c r="D6" s="76" t="s">
        <v>2</v>
      </c>
      <c r="E6" s="77"/>
      <c r="F6" s="77"/>
      <c r="G6" s="77"/>
      <c r="H6" s="77"/>
      <c r="I6" s="77"/>
      <c r="J6" s="78"/>
      <c r="K6" s="84" t="s">
        <v>39</v>
      </c>
      <c r="L6" s="87" t="s">
        <v>40</v>
      </c>
      <c r="M6" s="10"/>
    </row>
    <row r="7" spans="1:13" ht="44.25" customHeight="1">
      <c r="A7" s="93"/>
      <c r="B7" s="85"/>
      <c r="C7" s="91"/>
      <c r="D7" s="71" t="s">
        <v>111</v>
      </c>
      <c r="E7" s="71" t="s">
        <v>3</v>
      </c>
      <c r="F7" s="79" t="s">
        <v>4</v>
      </c>
      <c r="G7" s="80"/>
      <c r="H7" s="71" t="s">
        <v>5</v>
      </c>
      <c r="I7" s="71" t="s">
        <v>6</v>
      </c>
      <c r="J7" s="71" t="s">
        <v>7</v>
      </c>
      <c r="K7" s="85"/>
      <c r="L7" s="88"/>
      <c r="M7" s="10"/>
    </row>
    <row r="8" spans="1:12" ht="86.25" customHeight="1">
      <c r="A8" s="94"/>
      <c r="B8" s="86"/>
      <c r="C8" s="72"/>
      <c r="D8" s="72"/>
      <c r="E8" s="72"/>
      <c r="F8" s="3" t="s">
        <v>8</v>
      </c>
      <c r="G8" s="3" t="s">
        <v>9</v>
      </c>
      <c r="H8" s="72"/>
      <c r="I8" s="72"/>
      <c r="J8" s="72"/>
      <c r="K8" s="86"/>
      <c r="L8" s="89"/>
    </row>
    <row r="9" spans="1:12" ht="13.5" customHeigh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4">
        <v>11</v>
      </c>
      <c r="L9" s="6">
        <v>12</v>
      </c>
    </row>
    <row r="10" spans="1:12" ht="34.5" customHeight="1">
      <c r="A10" s="30"/>
      <c r="B10" s="28" t="s">
        <v>10</v>
      </c>
      <c r="C10" s="32">
        <f>D10+E10+F10+H10+I10+J10</f>
        <v>7989504.723999999</v>
      </c>
      <c r="D10" s="32">
        <f>D20+D31+D37+D48+D112+D115+D123+D126</f>
        <v>2675424.79</v>
      </c>
      <c r="E10" s="32">
        <f aca="true" t="shared" si="0" ref="E10:J10">E20+E31+E37+E48+E112+E115+E123+E126</f>
        <v>471492.04600000003</v>
      </c>
      <c r="F10" s="32">
        <f t="shared" si="0"/>
        <v>50305.515</v>
      </c>
      <c r="G10" s="32">
        <f t="shared" si="0"/>
        <v>3107.4</v>
      </c>
      <c r="H10" s="32">
        <f t="shared" si="0"/>
        <v>4792282.373</v>
      </c>
      <c r="I10" s="32">
        <f t="shared" si="0"/>
        <v>0</v>
      </c>
      <c r="J10" s="32">
        <f t="shared" si="0"/>
        <v>0</v>
      </c>
      <c r="K10" s="27"/>
      <c r="L10" s="31"/>
    </row>
    <row r="11" spans="1:12" ht="26.25" customHeight="1">
      <c r="A11" s="73" t="s">
        <v>11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87.75" customHeight="1">
      <c r="A12" s="16" t="s">
        <v>12</v>
      </c>
      <c r="B12" s="21" t="s">
        <v>154</v>
      </c>
      <c r="C12" s="34">
        <f>D12+E12+F12+H12+I12+J12</f>
        <v>40000</v>
      </c>
      <c r="D12" s="34"/>
      <c r="E12" s="34">
        <v>36000</v>
      </c>
      <c r="F12" s="34">
        <v>4000</v>
      </c>
      <c r="G12" s="34"/>
      <c r="H12" s="11"/>
      <c r="I12" s="11"/>
      <c r="J12" s="11"/>
      <c r="K12" s="4" t="s">
        <v>311</v>
      </c>
      <c r="L12" s="7" t="s">
        <v>275</v>
      </c>
    </row>
    <row r="13" spans="1:12" ht="66.75" customHeight="1">
      <c r="A13" s="17" t="s">
        <v>41</v>
      </c>
      <c r="B13" s="22" t="s">
        <v>257</v>
      </c>
      <c r="C13" s="34">
        <f aca="true" t="shared" si="1" ref="C13:C19">D13+E13+F13+H13+I13+J13</f>
        <v>605</v>
      </c>
      <c r="D13" s="11"/>
      <c r="E13" s="11"/>
      <c r="F13" s="11">
        <f>80+325+200</f>
        <v>605</v>
      </c>
      <c r="G13" s="11">
        <f>80+325+200</f>
        <v>605</v>
      </c>
      <c r="H13" s="11"/>
      <c r="I13" s="11"/>
      <c r="J13" s="11"/>
      <c r="K13" s="4" t="s">
        <v>50</v>
      </c>
      <c r="L13" s="7" t="s">
        <v>190</v>
      </c>
    </row>
    <row r="14" spans="1:12" ht="59.25" customHeight="1">
      <c r="A14" s="17" t="s">
        <v>42</v>
      </c>
      <c r="B14" s="22" t="s">
        <v>191</v>
      </c>
      <c r="C14" s="34">
        <f t="shared" si="1"/>
        <v>16000</v>
      </c>
      <c r="D14" s="11"/>
      <c r="E14" s="11"/>
      <c r="F14" s="11"/>
      <c r="G14" s="11"/>
      <c r="H14" s="11">
        <v>16000</v>
      </c>
      <c r="I14" s="11"/>
      <c r="J14" s="11"/>
      <c r="K14" s="4" t="s">
        <v>203</v>
      </c>
      <c r="L14" s="7" t="s">
        <v>258</v>
      </c>
    </row>
    <row r="15" spans="1:12" ht="70.5" customHeight="1">
      <c r="A15" s="44" t="s">
        <v>43</v>
      </c>
      <c r="B15" s="22" t="s">
        <v>213</v>
      </c>
      <c r="C15" s="34">
        <f t="shared" si="1"/>
        <v>5222</v>
      </c>
      <c r="D15" s="12">
        <v>3000</v>
      </c>
      <c r="E15" s="12">
        <v>2000</v>
      </c>
      <c r="F15" s="12">
        <v>222</v>
      </c>
      <c r="G15" s="12"/>
      <c r="H15" s="12"/>
      <c r="I15" s="12"/>
      <c r="J15" s="11"/>
      <c r="K15" s="4" t="s">
        <v>289</v>
      </c>
      <c r="L15" s="4" t="s">
        <v>202</v>
      </c>
    </row>
    <row r="16" spans="1:12" ht="116.25" customHeight="1">
      <c r="A16" s="44" t="s">
        <v>44</v>
      </c>
      <c r="B16" s="45" t="s">
        <v>259</v>
      </c>
      <c r="C16" s="34">
        <f t="shared" si="1"/>
        <v>9000</v>
      </c>
      <c r="D16" s="5"/>
      <c r="E16" s="12">
        <v>9000</v>
      </c>
      <c r="F16" s="5"/>
      <c r="G16" s="5"/>
      <c r="H16" s="5"/>
      <c r="I16" s="5"/>
      <c r="J16" s="5"/>
      <c r="K16" s="4" t="s">
        <v>260</v>
      </c>
      <c r="L16" s="7" t="s">
        <v>190</v>
      </c>
    </row>
    <row r="17" spans="1:12" ht="110.25" customHeight="1">
      <c r="A17" s="44" t="s">
        <v>218</v>
      </c>
      <c r="B17" s="22" t="s">
        <v>214</v>
      </c>
      <c r="C17" s="34">
        <f t="shared" si="1"/>
        <v>26111</v>
      </c>
      <c r="D17" s="12">
        <v>15000</v>
      </c>
      <c r="E17" s="12">
        <v>10000</v>
      </c>
      <c r="F17" s="12">
        <v>1111</v>
      </c>
      <c r="G17" s="12"/>
      <c r="H17" s="12"/>
      <c r="I17" s="12"/>
      <c r="J17" s="11"/>
      <c r="K17" s="4" t="s">
        <v>289</v>
      </c>
      <c r="L17" s="4" t="s">
        <v>202</v>
      </c>
    </row>
    <row r="18" spans="1:12" ht="119.25" customHeight="1">
      <c r="A18" s="17" t="s">
        <v>219</v>
      </c>
      <c r="B18" s="22" t="s">
        <v>215</v>
      </c>
      <c r="C18" s="34">
        <f t="shared" si="1"/>
        <v>33950</v>
      </c>
      <c r="D18" s="12">
        <v>19500</v>
      </c>
      <c r="E18" s="12">
        <v>13000</v>
      </c>
      <c r="F18" s="12">
        <v>1450</v>
      </c>
      <c r="G18" s="12"/>
      <c r="H18" s="12"/>
      <c r="I18" s="12"/>
      <c r="J18" s="11"/>
      <c r="K18" s="4" t="s">
        <v>289</v>
      </c>
      <c r="L18" s="7" t="s">
        <v>202</v>
      </c>
    </row>
    <row r="19" spans="1:12" ht="99" customHeight="1">
      <c r="A19" s="17" t="s">
        <v>220</v>
      </c>
      <c r="B19" s="22" t="s">
        <v>312</v>
      </c>
      <c r="C19" s="34">
        <f t="shared" si="1"/>
        <v>800</v>
      </c>
      <c r="D19" s="11"/>
      <c r="E19" s="11"/>
      <c r="F19" s="11"/>
      <c r="G19" s="11"/>
      <c r="H19" s="11">
        <v>800</v>
      </c>
      <c r="I19" s="11"/>
      <c r="J19" s="11"/>
      <c r="K19" s="4" t="s">
        <v>139</v>
      </c>
      <c r="L19" s="7" t="s">
        <v>261</v>
      </c>
    </row>
    <row r="20" spans="1:13" ht="18.75" customHeight="1">
      <c r="A20" s="55"/>
      <c r="B20" s="56" t="s">
        <v>13</v>
      </c>
      <c r="C20" s="57">
        <f>C19+C18+C17+C16+C15+C14+C13+C12</f>
        <v>131688</v>
      </c>
      <c r="D20" s="57">
        <f aca="true" t="shared" si="2" ref="D20:J20">D19+D18+D17+D16+D15+D14+D13+D12</f>
        <v>37500</v>
      </c>
      <c r="E20" s="57">
        <f t="shared" si="2"/>
        <v>70000</v>
      </c>
      <c r="F20" s="57">
        <f t="shared" si="2"/>
        <v>7388</v>
      </c>
      <c r="G20" s="57">
        <f t="shared" si="2"/>
        <v>605</v>
      </c>
      <c r="H20" s="57">
        <f t="shared" si="2"/>
        <v>16800</v>
      </c>
      <c r="I20" s="57">
        <f t="shared" si="2"/>
        <v>0</v>
      </c>
      <c r="J20" s="57">
        <f t="shared" si="2"/>
        <v>0</v>
      </c>
      <c r="K20" s="59"/>
      <c r="L20" s="60"/>
      <c r="M20" s="61"/>
    </row>
    <row r="21" spans="1:12" ht="25.5" customHeight="1">
      <c r="A21" s="73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2" spans="1:12" ht="144.75" customHeight="1">
      <c r="A22" s="17" t="s">
        <v>47</v>
      </c>
      <c r="B22" s="4" t="s">
        <v>48</v>
      </c>
      <c r="C22" s="11">
        <f>D22+E22+F22+H22+I22+J22</f>
        <v>39209.8</v>
      </c>
      <c r="D22" s="12"/>
      <c r="E22" s="12">
        <v>39209.8</v>
      </c>
      <c r="F22" s="12"/>
      <c r="G22" s="12"/>
      <c r="H22" s="12"/>
      <c r="I22" s="12"/>
      <c r="J22" s="12"/>
      <c r="K22" s="4" t="s">
        <v>248</v>
      </c>
      <c r="L22" s="7" t="s">
        <v>310</v>
      </c>
    </row>
    <row r="23" spans="1:12" ht="78" customHeight="1">
      <c r="A23" s="81" t="s">
        <v>49</v>
      </c>
      <c r="B23" s="22" t="s">
        <v>136</v>
      </c>
      <c r="C23" s="11">
        <f>D23+E23+F23+H23+I23+J23</f>
        <v>5110</v>
      </c>
      <c r="D23" s="12"/>
      <c r="E23" s="12"/>
      <c r="F23" s="12">
        <f>F24+F25+F26+F27</f>
        <v>5110</v>
      </c>
      <c r="G23" s="12">
        <f>G24+G25+G26+G27</f>
        <v>700</v>
      </c>
      <c r="H23" s="12"/>
      <c r="I23" s="12"/>
      <c r="J23" s="12"/>
      <c r="K23" s="4" t="s">
        <v>134</v>
      </c>
      <c r="L23" s="7" t="s">
        <v>133</v>
      </c>
    </row>
    <row r="24" spans="1:12" ht="78" customHeight="1">
      <c r="A24" s="82"/>
      <c r="B24" s="22" t="s">
        <v>262</v>
      </c>
      <c r="C24" s="11"/>
      <c r="D24" s="12"/>
      <c r="E24" s="12"/>
      <c r="F24" s="12">
        <v>300</v>
      </c>
      <c r="G24" s="12">
        <v>300</v>
      </c>
      <c r="H24" s="12"/>
      <c r="I24" s="12"/>
      <c r="J24" s="12"/>
      <c r="K24" s="4" t="s">
        <v>263</v>
      </c>
      <c r="L24" s="7" t="s">
        <v>133</v>
      </c>
    </row>
    <row r="25" spans="1:12" ht="78" customHeight="1">
      <c r="A25" s="82"/>
      <c r="B25" s="22" t="s">
        <v>45</v>
      </c>
      <c r="C25" s="11"/>
      <c r="D25" s="12"/>
      <c r="E25" s="12"/>
      <c r="F25" s="12">
        <v>200</v>
      </c>
      <c r="G25" s="12">
        <v>200</v>
      </c>
      <c r="H25" s="12"/>
      <c r="I25" s="12"/>
      <c r="J25" s="12"/>
      <c r="K25" s="4" t="s">
        <v>140</v>
      </c>
      <c r="L25" s="7" t="s">
        <v>265</v>
      </c>
    </row>
    <row r="26" spans="1:12" ht="54.75" customHeight="1">
      <c r="A26" s="82"/>
      <c r="B26" s="22" t="s">
        <v>46</v>
      </c>
      <c r="C26" s="11"/>
      <c r="D26" s="12"/>
      <c r="E26" s="12"/>
      <c r="F26" s="12">
        <v>200</v>
      </c>
      <c r="G26" s="12">
        <v>200</v>
      </c>
      <c r="H26" s="12"/>
      <c r="I26" s="12"/>
      <c r="J26" s="12"/>
      <c r="K26" s="4" t="s">
        <v>142</v>
      </c>
      <c r="L26" s="7" t="s">
        <v>133</v>
      </c>
    </row>
    <row r="27" spans="1:12" ht="66" customHeight="1">
      <c r="A27" s="83"/>
      <c r="B27" s="22" t="s">
        <v>192</v>
      </c>
      <c r="C27" s="11"/>
      <c r="D27" s="12"/>
      <c r="E27" s="12"/>
      <c r="F27" s="12">
        <v>4410</v>
      </c>
      <c r="G27" s="12">
        <v>0</v>
      </c>
      <c r="H27" s="12"/>
      <c r="I27" s="12"/>
      <c r="J27" s="12"/>
      <c r="K27" s="4" t="s">
        <v>141</v>
      </c>
      <c r="L27" s="7" t="s">
        <v>264</v>
      </c>
    </row>
    <row r="28" spans="1:12" ht="117.75" customHeight="1">
      <c r="A28" s="17" t="s">
        <v>163</v>
      </c>
      <c r="B28" s="4" t="s">
        <v>155</v>
      </c>
      <c r="C28" s="11">
        <f>D28+E28+F28+H28+I28+J28</f>
        <v>13278.2</v>
      </c>
      <c r="D28" s="12"/>
      <c r="E28" s="12">
        <v>13278.2</v>
      </c>
      <c r="F28" s="12"/>
      <c r="G28" s="12"/>
      <c r="H28" s="12"/>
      <c r="I28" s="12"/>
      <c r="J28" s="12"/>
      <c r="K28" s="4" t="s">
        <v>249</v>
      </c>
      <c r="L28" s="7" t="s">
        <v>156</v>
      </c>
    </row>
    <row r="29" spans="1:12" ht="124.5" customHeight="1">
      <c r="A29" s="17" t="s">
        <v>164</v>
      </c>
      <c r="B29" s="4" t="s">
        <v>251</v>
      </c>
      <c r="C29" s="11">
        <f>D29+E29+F29+H29+I29+J29</f>
        <v>47622.6</v>
      </c>
      <c r="D29" s="12"/>
      <c r="E29" s="12">
        <v>47622.6</v>
      </c>
      <c r="F29" s="12"/>
      <c r="G29" s="12"/>
      <c r="H29" s="12"/>
      <c r="I29" s="12"/>
      <c r="J29" s="12"/>
      <c r="K29" s="4" t="s">
        <v>249</v>
      </c>
      <c r="L29" s="7" t="s">
        <v>157</v>
      </c>
    </row>
    <row r="30" spans="1:12" ht="135.75" customHeight="1">
      <c r="A30" s="17" t="s">
        <v>276</v>
      </c>
      <c r="B30" s="29" t="s">
        <v>250</v>
      </c>
      <c r="C30" s="11">
        <f>D30+E30+F30+H30+I30+J30</f>
        <v>47622.3</v>
      </c>
      <c r="D30" s="12"/>
      <c r="E30" s="12">
        <v>47622.3</v>
      </c>
      <c r="F30" s="12"/>
      <c r="G30" s="12"/>
      <c r="H30" s="12"/>
      <c r="I30" s="12"/>
      <c r="J30" s="12"/>
      <c r="K30" s="4" t="s">
        <v>249</v>
      </c>
      <c r="L30" s="7" t="s">
        <v>157</v>
      </c>
    </row>
    <row r="31" spans="1:12" ht="18.75" customHeight="1">
      <c r="A31" s="55"/>
      <c r="B31" s="56" t="s">
        <v>13</v>
      </c>
      <c r="C31" s="57">
        <f>C30+C29+C28+C23+C22</f>
        <v>152842.9</v>
      </c>
      <c r="D31" s="57">
        <f aca="true" t="shared" si="3" ref="D31:J31">D30+D29+D28+D23+D22</f>
        <v>0</v>
      </c>
      <c r="E31" s="57">
        <f t="shared" si="3"/>
        <v>147732.9</v>
      </c>
      <c r="F31" s="57">
        <f t="shared" si="3"/>
        <v>5110</v>
      </c>
      <c r="G31" s="57">
        <f t="shared" si="3"/>
        <v>700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43"/>
      <c r="L31" s="58"/>
    </row>
    <row r="32" spans="1:12" ht="25.5" customHeight="1">
      <c r="A32" s="73" t="s">
        <v>15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</row>
    <row r="33" spans="1:12" ht="224.25" customHeight="1">
      <c r="A33" s="16" t="s">
        <v>16</v>
      </c>
      <c r="B33" s="4" t="s">
        <v>152</v>
      </c>
      <c r="C33" s="11">
        <f>D33+E33+F33+H33+I33+J33</f>
        <v>3335093.17</v>
      </c>
      <c r="D33" s="11">
        <v>59818.584</v>
      </c>
      <c r="E33" s="11">
        <v>156968.564</v>
      </c>
      <c r="F33" s="11"/>
      <c r="G33" s="11"/>
      <c r="H33" s="11">
        <v>3118306.022</v>
      </c>
      <c r="I33" s="11"/>
      <c r="J33" s="11"/>
      <c r="K33" s="4" t="s">
        <v>112</v>
      </c>
      <c r="L33" s="7" t="s">
        <v>256</v>
      </c>
    </row>
    <row r="34" spans="1:12" ht="104.25" customHeight="1">
      <c r="A34" s="17" t="s">
        <v>165</v>
      </c>
      <c r="B34" s="21" t="s">
        <v>153</v>
      </c>
      <c r="C34" s="11">
        <f>D34+E34+F34+H34+I34+J34</f>
        <v>900000</v>
      </c>
      <c r="D34" s="11"/>
      <c r="E34" s="11"/>
      <c r="F34" s="11"/>
      <c r="G34" s="11"/>
      <c r="H34" s="11">
        <v>900000</v>
      </c>
      <c r="I34" s="11"/>
      <c r="J34" s="11"/>
      <c r="K34" s="4" t="s">
        <v>54</v>
      </c>
      <c r="L34" s="7" t="s">
        <v>151</v>
      </c>
    </row>
    <row r="35" spans="1:12" ht="134.25" customHeight="1">
      <c r="A35" s="17" t="s">
        <v>53</v>
      </c>
      <c r="B35" s="22" t="s">
        <v>56</v>
      </c>
      <c r="C35" s="11">
        <f>D35+E35+F35+H35+I35+J35</f>
        <v>15000</v>
      </c>
      <c r="D35" s="11"/>
      <c r="E35" s="11"/>
      <c r="F35" s="11"/>
      <c r="G35" s="11"/>
      <c r="H35" s="11">
        <v>15000</v>
      </c>
      <c r="I35" s="11"/>
      <c r="J35" s="11"/>
      <c r="K35" s="4" t="s">
        <v>51</v>
      </c>
      <c r="L35" s="7" t="s">
        <v>266</v>
      </c>
    </row>
    <row r="36" spans="1:12" ht="88.5" customHeight="1">
      <c r="A36" s="16" t="s">
        <v>55</v>
      </c>
      <c r="B36" s="4" t="s">
        <v>252</v>
      </c>
      <c r="C36" s="11">
        <f>D36+E36+F36+H36+I36+J36</f>
        <v>3063000</v>
      </c>
      <c r="D36" s="11">
        <v>2348000</v>
      </c>
      <c r="E36" s="11"/>
      <c r="F36" s="11"/>
      <c r="G36" s="11"/>
      <c r="H36" s="11">
        <v>715000</v>
      </c>
      <c r="I36" s="11"/>
      <c r="J36" s="11"/>
      <c r="K36" s="4" t="s">
        <v>51</v>
      </c>
      <c r="L36" s="7" t="s">
        <v>52</v>
      </c>
    </row>
    <row r="37" spans="1:12" ht="18.75" customHeight="1">
      <c r="A37" s="55"/>
      <c r="B37" s="56" t="s">
        <v>13</v>
      </c>
      <c r="C37" s="57">
        <f>D37+E37+F37+H37+I37+J37</f>
        <v>7313093.17</v>
      </c>
      <c r="D37" s="57">
        <f>D36+D35+D34+D33</f>
        <v>2407818.584</v>
      </c>
      <c r="E37" s="57">
        <f aca="true" t="shared" si="4" ref="E37:J37">E36+E35+E34+E33</f>
        <v>156968.564</v>
      </c>
      <c r="F37" s="57">
        <f t="shared" si="4"/>
        <v>0</v>
      </c>
      <c r="G37" s="57">
        <f t="shared" si="4"/>
        <v>0</v>
      </c>
      <c r="H37" s="57">
        <f t="shared" si="4"/>
        <v>4748306.022</v>
      </c>
      <c r="I37" s="57">
        <f t="shared" si="4"/>
        <v>0</v>
      </c>
      <c r="J37" s="57">
        <f t="shared" si="4"/>
        <v>0</v>
      </c>
      <c r="K37" s="43"/>
      <c r="L37" s="58"/>
    </row>
    <row r="38" spans="1:12" ht="21" customHeight="1">
      <c r="A38" s="73" t="s">
        <v>17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</row>
    <row r="39" spans="1:12" ht="91.5" customHeight="1">
      <c r="A39" s="17" t="s">
        <v>18</v>
      </c>
      <c r="B39" s="22" t="s">
        <v>293</v>
      </c>
      <c r="C39" s="11">
        <f aca="true" t="shared" si="5" ref="C39:C47">D39+E39+F39+H39+I39+J39</f>
        <v>20909.1</v>
      </c>
      <c r="D39" s="23">
        <v>16218</v>
      </c>
      <c r="E39" s="23">
        <v>1448.8</v>
      </c>
      <c r="F39" s="23">
        <v>3242.3</v>
      </c>
      <c r="G39" s="12"/>
      <c r="H39" s="12"/>
      <c r="I39" s="12"/>
      <c r="J39" s="12"/>
      <c r="K39" s="4" t="s">
        <v>289</v>
      </c>
      <c r="L39" s="35" t="s">
        <v>216</v>
      </c>
    </row>
    <row r="40" spans="1:12" ht="91.5" customHeight="1">
      <c r="A40" s="17" t="s">
        <v>170</v>
      </c>
      <c r="B40" s="22" t="s">
        <v>267</v>
      </c>
      <c r="C40" s="11">
        <f t="shared" si="5"/>
        <v>22000</v>
      </c>
      <c r="D40" s="23"/>
      <c r="E40" s="23">
        <v>22000</v>
      </c>
      <c r="F40" s="23"/>
      <c r="G40" s="12"/>
      <c r="H40" s="12"/>
      <c r="I40" s="12"/>
      <c r="J40" s="12"/>
      <c r="K40" s="22" t="s">
        <v>268</v>
      </c>
      <c r="L40" s="35" t="s">
        <v>270</v>
      </c>
    </row>
    <row r="41" spans="1:12" ht="91.5" customHeight="1">
      <c r="A41" s="17" t="s">
        <v>277</v>
      </c>
      <c r="B41" s="22" t="s">
        <v>269</v>
      </c>
      <c r="C41" s="11">
        <f t="shared" si="5"/>
        <v>9817.000000000002</v>
      </c>
      <c r="D41" s="23">
        <v>8035.6</v>
      </c>
      <c r="E41" s="23">
        <v>599.7</v>
      </c>
      <c r="F41" s="23">
        <v>1181.7</v>
      </c>
      <c r="G41" s="12">
        <v>0</v>
      </c>
      <c r="H41" s="12"/>
      <c r="I41" s="12"/>
      <c r="J41" s="12"/>
      <c r="K41" s="4" t="s">
        <v>289</v>
      </c>
      <c r="L41" s="35" t="s">
        <v>270</v>
      </c>
    </row>
    <row r="42" spans="1:12" ht="91.5" customHeight="1">
      <c r="A42" s="17" t="s">
        <v>19</v>
      </c>
      <c r="B42" s="22" t="s">
        <v>271</v>
      </c>
      <c r="C42" s="11">
        <f t="shared" si="5"/>
        <v>7.5</v>
      </c>
      <c r="D42" s="23"/>
      <c r="E42" s="23"/>
      <c r="F42" s="23">
        <v>7.5</v>
      </c>
      <c r="G42" s="12">
        <v>7.5</v>
      </c>
      <c r="H42" s="12"/>
      <c r="I42" s="12"/>
      <c r="J42" s="12"/>
      <c r="K42" s="22" t="s">
        <v>272</v>
      </c>
      <c r="L42" s="35" t="s">
        <v>273</v>
      </c>
    </row>
    <row r="43" spans="1:12" ht="169.5" customHeight="1">
      <c r="A43" s="17" t="s">
        <v>57</v>
      </c>
      <c r="B43" s="22" t="s">
        <v>238</v>
      </c>
      <c r="C43" s="11">
        <f t="shared" si="5"/>
        <v>18251.2</v>
      </c>
      <c r="D43" s="12">
        <v>7300</v>
      </c>
      <c r="E43" s="12">
        <v>5475.6</v>
      </c>
      <c r="F43" s="12"/>
      <c r="G43" s="12"/>
      <c r="H43" s="12">
        <v>5475.6</v>
      </c>
      <c r="I43" s="11"/>
      <c r="J43" s="11"/>
      <c r="K43" s="4" t="s">
        <v>206</v>
      </c>
      <c r="L43" s="35" t="s">
        <v>239</v>
      </c>
    </row>
    <row r="44" spans="1:12" ht="87" customHeight="1">
      <c r="A44" s="17" t="s">
        <v>20</v>
      </c>
      <c r="B44" s="22" t="s">
        <v>166</v>
      </c>
      <c r="C44" s="11">
        <f t="shared" si="5"/>
        <v>100</v>
      </c>
      <c r="D44" s="11"/>
      <c r="E44" s="11"/>
      <c r="F44" s="12">
        <v>100</v>
      </c>
      <c r="G44" s="11"/>
      <c r="H44" s="11"/>
      <c r="I44" s="11"/>
      <c r="J44" s="11"/>
      <c r="K44" s="4" t="s">
        <v>206</v>
      </c>
      <c r="L44" s="35" t="s">
        <v>204</v>
      </c>
    </row>
    <row r="45" spans="1:12" ht="103.5" customHeight="1">
      <c r="A45" s="17" t="s">
        <v>58</v>
      </c>
      <c r="B45" s="22" t="s">
        <v>167</v>
      </c>
      <c r="C45" s="11">
        <f t="shared" si="5"/>
        <v>150</v>
      </c>
      <c r="D45" s="11"/>
      <c r="E45" s="11"/>
      <c r="F45" s="12">
        <v>150</v>
      </c>
      <c r="G45" s="11"/>
      <c r="H45" s="11"/>
      <c r="I45" s="11"/>
      <c r="J45" s="11"/>
      <c r="K45" s="4" t="s">
        <v>206</v>
      </c>
      <c r="L45" s="35" t="s">
        <v>205</v>
      </c>
    </row>
    <row r="46" spans="1:12" ht="51.75" customHeight="1">
      <c r="A46" s="18" t="s">
        <v>21</v>
      </c>
      <c r="B46" s="22" t="s">
        <v>168</v>
      </c>
      <c r="C46" s="11">
        <f t="shared" si="5"/>
        <v>5500</v>
      </c>
      <c r="D46" s="11"/>
      <c r="E46" s="12">
        <v>5500</v>
      </c>
      <c r="F46" s="11"/>
      <c r="G46" s="11"/>
      <c r="H46" s="11"/>
      <c r="I46" s="11"/>
      <c r="J46" s="11"/>
      <c r="K46" s="4" t="s">
        <v>206</v>
      </c>
      <c r="L46" s="35" t="s">
        <v>168</v>
      </c>
    </row>
    <row r="47" spans="1:12" ht="67.5" customHeight="1">
      <c r="A47" s="18" t="s">
        <v>278</v>
      </c>
      <c r="B47" s="22" t="s">
        <v>169</v>
      </c>
      <c r="C47" s="11">
        <f t="shared" si="5"/>
        <v>10200</v>
      </c>
      <c r="D47" s="12">
        <v>7700</v>
      </c>
      <c r="E47" s="12">
        <v>2500</v>
      </c>
      <c r="F47" s="11"/>
      <c r="G47" s="11"/>
      <c r="H47" s="11"/>
      <c r="I47" s="11"/>
      <c r="J47" s="11"/>
      <c r="K47" s="4" t="s">
        <v>206</v>
      </c>
      <c r="L47" s="35" t="s">
        <v>169</v>
      </c>
    </row>
    <row r="48" spans="1:12" ht="18.75" customHeight="1">
      <c r="A48" s="55"/>
      <c r="B48" s="56" t="s">
        <v>13</v>
      </c>
      <c r="C48" s="57">
        <f>C47+C46+C45+C44+C43+C42+C41+C40+C39</f>
        <v>86934.79999999999</v>
      </c>
      <c r="D48" s="57">
        <f aca="true" t="shared" si="6" ref="D48:J48">D47+D46+D45+D44+D43+D42+D41+D40+D39</f>
        <v>39253.6</v>
      </c>
      <c r="E48" s="57">
        <f t="shared" si="6"/>
        <v>37524.100000000006</v>
      </c>
      <c r="F48" s="57">
        <f t="shared" si="6"/>
        <v>4681.5</v>
      </c>
      <c r="G48" s="57">
        <f t="shared" si="6"/>
        <v>7.5</v>
      </c>
      <c r="H48" s="57">
        <f t="shared" si="6"/>
        <v>5475.6</v>
      </c>
      <c r="I48" s="57">
        <f t="shared" si="6"/>
        <v>0</v>
      </c>
      <c r="J48" s="57">
        <f t="shared" si="6"/>
        <v>0</v>
      </c>
      <c r="K48" s="43"/>
      <c r="L48" s="58"/>
    </row>
    <row r="49" spans="1:12" ht="25.5" customHeight="1">
      <c r="A49" s="73" t="s">
        <v>22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ht="26.25" customHeight="1">
      <c r="A50" s="73" t="s">
        <v>23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1:12" ht="68.25" customHeight="1">
      <c r="A51" s="17" t="s">
        <v>59</v>
      </c>
      <c r="B51" s="4" t="s">
        <v>67</v>
      </c>
      <c r="C51" s="11">
        <f aca="true" t="shared" si="7" ref="C51:C56">D51+E51+F51+H51+I51+J51</f>
        <v>1060.3</v>
      </c>
      <c r="D51" s="11">
        <v>215.3</v>
      </c>
      <c r="E51" s="11"/>
      <c r="F51" s="11">
        <v>495</v>
      </c>
      <c r="G51" s="11">
        <v>145</v>
      </c>
      <c r="H51" s="11">
        <v>350</v>
      </c>
      <c r="I51" s="11"/>
      <c r="J51" s="11"/>
      <c r="K51" s="4" t="s">
        <v>120</v>
      </c>
      <c r="L51" s="7" t="s">
        <v>158</v>
      </c>
    </row>
    <row r="52" spans="1:12" ht="157.5" customHeight="1">
      <c r="A52" s="17" t="s">
        <v>61</v>
      </c>
      <c r="B52" s="4" t="s">
        <v>118</v>
      </c>
      <c r="C52" s="11">
        <f t="shared" si="7"/>
        <v>32.8</v>
      </c>
      <c r="D52" s="11">
        <v>9.6</v>
      </c>
      <c r="E52" s="11"/>
      <c r="F52" s="11">
        <v>13.9</v>
      </c>
      <c r="G52" s="11">
        <v>4.6</v>
      </c>
      <c r="H52" s="11">
        <v>9.3</v>
      </c>
      <c r="I52" s="11"/>
      <c r="J52" s="11"/>
      <c r="K52" s="4" t="s">
        <v>121</v>
      </c>
      <c r="L52" s="7" t="s">
        <v>159</v>
      </c>
    </row>
    <row r="53" spans="1:12" ht="87" customHeight="1">
      <c r="A53" s="17" t="s">
        <v>63</v>
      </c>
      <c r="B53" s="4" t="s">
        <v>68</v>
      </c>
      <c r="C53" s="11">
        <f t="shared" si="7"/>
        <v>10.9</v>
      </c>
      <c r="D53" s="11">
        <v>10.9</v>
      </c>
      <c r="E53" s="11"/>
      <c r="F53" s="11"/>
      <c r="G53" s="11"/>
      <c r="H53" s="11"/>
      <c r="I53" s="11"/>
      <c r="J53" s="11"/>
      <c r="K53" s="4" t="s">
        <v>121</v>
      </c>
      <c r="L53" s="7" t="s">
        <v>160</v>
      </c>
    </row>
    <row r="54" spans="1:12" ht="65.25" customHeight="1">
      <c r="A54" s="17" t="s">
        <v>64</v>
      </c>
      <c r="B54" s="4" t="s">
        <v>70</v>
      </c>
      <c r="C54" s="11">
        <f t="shared" si="7"/>
        <v>317.59999999999997</v>
      </c>
      <c r="D54" s="11">
        <v>50.3</v>
      </c>
      <c r="E54" s="11"/>
      <c r="F54" s="11">
        <v>136.1</v>
      </c>
      <c r="G54" s="11">
        <v>4.9</v>
      </c>
      <c r="H54" s="11">
        <v>131.2</v>
      </c>
      <c r="I54" s="11"/>
      <c r="J54" s="11"/>
      <c r="K54" s="4" t="s">
        <v>122</v>
      </c>
      <c r="L54" s="7" t="s">
        <v>161</v>
      </c>
    </row>
    <row r="55" spans="1:12" ht="50.25" customHeight="1">
      <c r="A55" s="17" t="s">
        <v>65</v>
      </c>
      <c r="B55" s="4" t="s">
        <v>119</v>
      </c>
      <c r="C55" s="11">
        <f t="shared" si="7"/>
        <v>542.6</v>
      </c>
      <c r="D55" s="11">
        <v>148</v>
      </c>
      <c r="E55" s="11"/>
      <c r="F55" s="11">
        <v>362.5</v>
      </c>
      <c r="G55" s="11">
        <v>330.4</v>
      </c>
      <c r="H55" s="11">
        <v>32.1</v>
      </c>
      <c r="I55" s="11"/>
      <c r="J55" s="11"/>
      <c r="K55" s="4" t="s">
        <v>122</v>
      </c>
      <c r="L55" s="7" t="s">
        <v>162</v>
      </c>
    </row>
    <row r="56" spans="1:12" ht="18.75" customHeight="1">
      <c r="A56" s="19"/>
      <c r="B56" s="9" t="s">
        <v>108</v>
      </c>
      <c r="C56" s="11">
        <f t="shared" si="7"/>
        <v>1964.1999999999998</v>
      </c>
      <c r="D56" s="13">
        <f>D55+D54+D53+D52+D51</f>
        <v>434.1</v>
      </c>
      <c r="E56" s="13">
        <f aca="true" t="shared" si="8" ref="E56:J56">E55+E54+E53+E52+E51</f>
        <v>0</v>
      </c>
      <c r="F56" s="13">
        <f t="shared" si="8"/>
        <v>1007.5</v>
      </c>
      <c r="G56" s="13">
        <f t="shared" si="8"/>
        <v>484.9</v>
      </c>
      <c r="H56" s="13">
        <f t="shared" si="8"/>
        <v>522.6</v>
      </c>
      <c r="I56" s="13">
        <f t="shared" si="8"/>
        <v>0</v>
      </c>
      <c r="J56" s="13">
        <f t="shared" si="8"/>
        <v>0</v>
      </c>
      <c r="K56" s="4"/>
      <c r="L56" s="7"/>
    </row>
    <row r="57" spans="1:12" ht="26.25" customHeight="1">
      <c r="A57" s="73" t="s">
        <v>24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1:12" ht="140.25" customHeight="1">
      <c r="A58" s="17" t="s">
        <v>66</v>
      </c>
      <c r="B58" s="22" t="s">
        <v>210</v>
      </c>
      <c r="C58" s="11">
        <f aca="true" t="shared" si="9" ref="C58:C63">D58+E58+F58+H58+I58+J58</f>
        <v>117</v>
      </c>
      <c r="D58" s="11"/>
      <c r="E58" s="11"/>
      <c r="F58" s="12">
        <v>117</v>
      </c>
      <c r="G58" s="11"/>
      <c r="H58" s="11"/>
      <c r="I58" s="11"/>
      <c r="J58" s="11"/>
      <c r="K58" s="4" t="s">
        <v>208</v>
      </c>
      <c r="L58" s="7" t="s">
        <v>209</v>
      </c>
    </row>
    <row r="59" spans="1:12" ht="133.5" customHeight="1">
      <c r="A59" s="20" t="s">
        <v>279</v>
      </c>
      <c r="B59" s="22" t="s">
        <v>211</v>
      </c>
      <c r="C59" s="11">
        <f t="shared" si="9"/>
        <v>2013</v>
      </c>
      <c r="D59" s="12">
        <v>1763</v>
      </c>
      <c r="E59" s="12"/>
      <c r="F59" s="12">
        <v>250</v>
      </c>
      <c r="G59" s="36"/>
      <c r="H59" s="25"/>
      <c r="I59" s="25"/>
      <c r="J59" s="25"/>
      <c r="K59" s="4" t="s">
        <v>208</v>
      </c>
      <c r="L59" s="22" t="s">
        <v>211</v>
      </c>
    </row>
    <row r="60" spans="1:12" ht="84" customHeight="1">
      <c r="A60" s="20" t="s">
        <v>280</v>
      </c>
      <c r="B60" s="4" t="s">
        <v>144</v>
      </c>
      <c r="C60" s="11">
        <f t="shared" si="9"/>
        <v>1750</v>
      </c>
      <c r="D60" s="11"/>
      <c r="E60" s="11">
        <v>1050</v>
      </c>
      <c r="F60" s="11">
        <v>700</v>
      </c>
      <c r="G60" s="11"/>
      <c r="H60" s="11"/>
      <c r="I60" s="11"/>
      <c r="J60" s="11"/>
      <c r="K60" s="4" t="s">
        <v>62</v>
      </c>
      <c r="L60" s="7" t="s">
        <v>149</v>
      </c>
    </row>
    <row r="61" spans="1:12" ht="87" customHeight="1">
      <c r="A61" s="20" t="s">
        <v>25</v>
      </c>
      <c r="B61" s="22" t="s">
        <v>171</v>
      </c>
      <c r="C61" s="11">
        <f t="shared" si="9"/>
        <v>12441.9</v>
      </c>
      <c r="D61" s="26"/>
      <c r="E61" s="12">
        <v>8924.4</v>
      </c>
      <c r="F61" s="12">
        <v>3517.5</v>
      </c>
      <c r="G61" s="25"/>
      <c r="H61" s="25"/>
      <c r="I61" s="25"/>
      <c r="J61" s="25"/>
      <c r="K61" s="4" t="s">
        <v>62</v>
      </c>
      <c r="L61" s="33" t="s">
        <v>199</v>
      </c>
    </row>
    <row r="62" spans="1:12" ht="77.25" customHeight="1">
      <c r="A62" s="17" t="s">
        <v>69</v>
      </c>
      <c r="B62" s="22" t="s">
        <v>189</v>
      </c>
      <c r="C62" s="11">
        <f t="shared" si="9"/>
        <v>8910</v>
      </c>
      <c r="D62" s="11">
        <v>8910</v>
      </c>
      <c r="E62" s="11"/>
      <c r="F62" s="11"/>
      <c r="G62" s="11"/>
      <c r="H62" s="11"/>
      <c r="I62" s="11"/>
      <c r="J62" s="11"/>
      <c r="K62" s="4" t="s">
        <v>207</v>
      </c>
      <c r="L62" s="7" t="s">
        <v>189</v>
      </c>
    </row>
    <row r="63" spans="1:12" ht="19.5" customHeight="1">
      <c r="A63" s="19"/>
      <c r="B63" s="9" t="s">
        <v>108</v>
      </c>
      <c r="C63" s="11">
        <f t="shared" si="9"/>
        <v>25231.9</v>
      </c>
      <c r="D63" s="13">
        <f>D62+D61+D60+D59+D58</f>
        <v>10673</v>
      </c>
      <c r="E63" s="13">
        <f aca="true" t="shared" si="10" ref="E63:J63">E62+E61+E60+E59+E58</f>
        <v>9974.4</v>
      </c>
      <c r="F63" s="13">
        <f t="shared" si="10"/>
        <v>4584.5</v>
      </c>
      <c r="G63" s="13">
        <f t="shared" si="10"/>
        <v>0</v>
      </c>
      <c r="H63" s="13">
        <f t="shared" si="10"/>
        <v>0</v>
      </c>
      <c r="I63" s="13">
        <f t="shared" si="10"/>
        <v>0</v>
      </c>
      <c r="J63" s="13">
        <f t="shared" si="10"/>
        <v>0</v>
      </c>
      <c r="K63" s="4"/>
      <c r="L63" s="7"/>
    </row>
    <row r="64" spans="1:12" ht="25.5" customHeight="1">
      <c r="A64" s="73" t="s">
        <v>26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5"/>
    </row>
    <row r="65" spans="1:12" ht="129" customHeight="1">
      <c r="A65" s="17" t="s">
        <v>281</v>
      </c>
      <c r="B65" s="22" t="s">
        <v>147</v>
      </c>
      <c r="C65" s="11">
        <f>D65+E65+F65+H65+I65+J65</f>
        <v>134502.1</v>
      </c>
      <c r="D65" s="11">
        <v>127777</v>
      </c>
      <c r="E65" s="11">
        <v>6725.1</v>
      </c>
      <c r="F65" s="11"/>
      <c r="G65" s="11"/>
      <c r="H65" s="11"/>
      <c r="I65" s="11"/>
      <c r="J65" s="11"/>
      <c r="K65" s="4" t="s">
        <v>141</v>
      </c>
      <c r="L65" s="7" t="s">
        <v>150</v>
      </c>
    </row>
    <row r="66" spans="1:12" ht="96.75" customHeight="1">
      <c r="A66" s="17" t="s">
        <v>172</v>
      </c>
      <c r="B66" s="22" t="s">
        <v>137</v>
      </c>
      <c r="C66" s="11">
        <f>D66+E66+F66+H66+I66+J66</f>
        <v>120</v>
      </c>
      <c r="D66" s="11"/>
      <c r="E66" s="11"/>
      <c r="F66" s="11">
        <f>50+70</f>
        <v>120</v>
      </c>
      <c r="G66" s="11">
        <f>50+70</f>
        <v>120</v>
      </c>
      <c r="H66" s="11"/>
      <c r="I66" s="11"/>
      <c r="J66" s="11"/>
      <c r="K66" s="4" t="s">
        <v>274</v>
      </c>
      <c r="L66" s="7" t="s">
        <v>138</v>
      </c>
    </row>
    <row r="67" spans="1:12" ht="18.75" customHeight="1">
      <c r="A67" s="17"/>
      <c r="B67" s="4" t="s">
        <v>108</v>
      </c>
      <c r="C67" s="11">
        <f>D67+E67+F67+H67+I67+J67</f>
        <v>134622.1</v>
      </c>
      <c r="D67" s="11">
        <f>D66+D65</f>
        <v>127777</v>
      </c>
      <c r="E67" s="11">
        <f aca="true" t="shared" si="11" ref="E67:J67">E66+E65</f>
        <v>6725.1</v>
      </c>
      <c r="F67" s="11">
        <f t="shared" si="11"/>
        <v>120</v>
      </c>
      <c r="G67" s="11">
        <f t="shared" si="11"/>
        <v>120</v>
      </c>
      <c r="H67" s="11">
        <f t="shared" si="11"/>
        <v>0</v>
      </c>
      <c r="I67" s="11">
        <f t="shared" si="11"/>
        <v>0</v>
      </c>
      <c r="J67" s="11">
        <f t="shared" si="11"/>
        <v>0</v>
      </c>
      <c r="K67" s="15"/>
      <c r="L67" s="8"/>
    </row>
    <row r="68" spans="1:12" ht="25.5" customHeight="1">
      <c r="A68" s="73" t="s">
        <v>27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</row>
    <row r="69" spans="1:12" ht="80.25" customHeight="1">
      <c r="A69" s="17" t="s">
        <v>71</v>
      </c>
      <c r="B69" s="4" t="s">
        <v>240</v>
      </c>
      <c r="C69" s="11">
        <f>D69+E69+F69+H69+I69+J69</f>
        <v>3012</v>
      </c>
      <c r="D69" s="11"/>
      <c r="E69" s="11"/>
      <c r="F69" s="11">
        <v>3012</v>
      </c>
      <c r="G69" s="11"/>
      <c r="H69" s="11"/>
      <c r="I69" s="11"/>
      <c r="J69" s="11"/>
      <c r="K69" s="4" t="s">
        <v>72</v>
      </c>
      <c r="L69" s="7" t="s">
        <v>73</v>
      </c>
    </row>
    <row r="70" spans="1:12" ht="75" customHeight="1">
      <c r="A70" s="17" t="s">
        <v>74</v>
      </c>
      <c r="B70" s="4" t="s">
        <v>110</v>
      </c>
      <c r="C70" s="11">
        <f>D70+E70+F70+H70+I70+J70</f>
        <v>34751.1</v>
      </c>
      <c r="D70" s="34">
        <v>6602.7</v>
      </c>
      <c r="E70" s="34">
        <v>4865.2</v>
      </c>
      <c r="F70" s="11">
        <v>2432.6</v>
      </c>
      <c r="G70" s="11"/>
      <c r="H70" s="34">
        <v>20850.6</v>
      </c>
      <c r="I70" s="11"/>
      <c r="J70" s="11"/>
      <c r="K70" s="4" t="s">
        <v>75</v>
      </c>
      <c r="L70" s="7" t="s">
        <v>241</v>
      </c>
    </row>
    <row r="71" spans="1:12" ht="18.75" customHeight="1">
      <c r="A71" s="17"/>
      <c r="B71" s="4" t="s">
        <v>108</v>
      </c>
      <c r="C71" s="11">
        <f>C69+C70</f>
        <v>37763.1</v>
      </c>
      <c r="D71" s="11">
        <f>D69+D70</f>
        <v>6602.7</v>
      </c>
      <c r="E71" s="11">
        <f aca="true" t="shared" si="12" ref="E71:J71">E69+E70</f>
        <v>4865.2</v>
      </c>
      <c r="F71" s="11">
        <f t="shared" si="12"/>
        <v>5444.6</v>
      </c>
      <c r="G71" s="11">
        <f t="shared" si="12"/>
        <v>0</v>
      </c>
      <c r="H71" s="11">
        <f t="shared" si="12"/>
        <v>20850.6</v>
      </c>
      <c r="I71" s="11">
        <f t="shared" si="12"/>
        <v>0</v>
      </c>
      <c r="J71" s="11">
        <f t="shared" si="12"/>
        <v>0</v>
      </c>
      <c r="K71" s="15"/>
      <c r="L71" s="8"/>
    </row>
    <row r="72" spans="1:12" ht="25.5" customHeight="1">
      <c r="A72" s="73" t="s">
        <v>28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5"/>
    </row>
    <row r="73" spans="1:12" ht="82.5" customHeight="1">
      <c r="A73" s="17" t="s">
        <v>29</v>
      </c>
      <c r="B73" s="4" t="s">
        <v>130</v>
      </c>
      <c r="C73" s="11">
        <f aca="true" t="shared" si="13" ref="C73:C78">D73+E73+F73+H73+I73+J73</f>
        <v>3000</v>
      </c>
      <c r="D73" s="12"/>
      <c r="E73" s="12"/>
      <c r="F73" s="12">
        <v>3000</v>
      </c>
      <c r="G73" s="11"/>
      <c r="H73" s="11"/>
      <c r="I73" s="11"/>
      <c r="J73" s="11"/>
      <c r="K73" s="4" t="s">
        <v>143</v>
      </c>
      <c r="L73" s="7" t="s">
        <v>60</v>
      </c>
    </row>
    <row r="74" spans="1:12" ht="79.5" customHeight="1">
      <c r="A74" s="17" t="s">
        <v>282</v>
      </c>
      <c r="B74" s="22" t="s">
        <v>173</v>
      </c>
      <c r="C74" s="11">
        <f t="shared" si="13"/>
        <v>600</v>
      </c>
      <c r="D74" s="12">
        <v>80</v>
      </c>
      <c r="E74" s="26"/>
      <c r="F74" s="12">
        <v>520</v>
      </c>
      <c r="G74" s="11"/>
      <c r="H74" s="11"/>
      <c r="I74" s="11"/>
      <c r="J74" s="11"/>
      <c r="K74" s="4" t="s">
        <v>143</v>
      </c>
      <c r="L74" s="7" t="s">
        <v>253</v>
      </c>
    </row>
    <row r="75" spans="1:12" ht="138" customHeight="1">
      <c r="A75" s="17" t="s">
        <v>217</v>
      </c>
      <c r="B75" s="22" t="s">
        <v>174</v>
      </c>
      <c r="C75" s="11">
        <f t="shared" si="13"/>
        <v>515</v>
      </c>
      <c r="D75" s="12"/>
      <c r="E75" s="12"/>
      <c r="F75" s="12">
        <v>515</v>
      </c>
      <c r="G75" s="11"/>
      <c r="H75" s="11"/>
      <c r="I75" s="11"/>
      <c r="J75" s="11"/>
      <c r="K75" s="4" t="s">
        <v>143</v>
      </c>
      <c r="L75" s="7" t="s">
        <v>254</v>
      </c>
    </row>
    <row r="76" spans="1:12" ht="78" customHeight="1">
      <c r="A76" s="17" t="s">
        <v>177</v>
      </c>
      <c r="B76" s="22" t="s">
        <v>135</v>
      </c>
      <c r="C76" s="11">
        <f t="shared" si="13"/>
        <v>30</v>
      </c>
      <c r="D76" s="11"/>
      <c r="E76" s="11"/>
      <c r="F76" s="11">
        <v>30</v>
      </c>
      <c r="G76" s="11">
        <v>30</v>
      </c>
      <c r="H76" s="11"/>
      <c r="I76" s="11"/>
      <c r="J76" s="11"/>
      <c r="K76" s="4" t="s">
        <v>176</v>
      </c>
      <c r="L76" s="7" t="s">
        <v>132</v>
      </c>
    </row>
    <row r="77" spans="1:12" ht="112.5" customHeight="1">
      <c r="A77" s="17" t="s">
        <v>178</v>
      </c>
      <c r="B77" s="22" t="s">
        <v>175</v>
      </c>
      <c r="C77" s="11">
        <f t="shared" si="13"/>
        <v>166</v>
      </c>
      <c r="D77" s="26"/>
      <c r="E77" s="26"/>
      <c r="F77" s="12">
        <v>166</v>
      </c>
      <c r="G77" s="11"/>
      <c r="H77" s="11"/>
      <c r="I77" s="11"/>
      <c r="J77" s="11"/>
      <c r="K77" s="4" t="s">
        <v>143</v>
      </c>
      <c r="L77" s="7" t="s">
        <v>255</v>
      </c>
    </row>
    <row r="78" spans="1:12" ht="18.75" customHeight="1">
      <c r="A78" s="17"/>
      <c r="B78" s="4" t="s">
        <v>108</v>
      </c>
      <c r="C78" s="11">
        <f t="shared" si="13"/>
        <v>4311</v>
      </c>
      <c r="D78" s="11">
        <f>D77+D76+D75+D74+D73</f>
        <v>80</v>
      </c>
      <c r="E78" s="11">
        <f aca="true" t="shared" si="14" ref="E78:J78">E77+E76+E75+E74+E73</f>
        <v>0</v>
      </c>
      <c r="F78" s="11">
        <f t="shared" si="14"/>
        <v>4231</v>
      </c>
      <c r="G78" s="11">
        <f t="shared" si="14"/>
        <v>30</v>
      </c>
      <c r="H78" s="11">
        <f t="shared" si="14"/>
        <v>0</v>
      </c>
      <c r="I78" s="11">
        <f t="shared" si="14"/>
        <v>0</v>
      </c>
      <c r="J78" s="11">
        <f t="shared" si="14"/>
        <v>0</v>
      </c>
      <c r="K78" s="4"/>
      <c r="L78" s="7"/>
    </row>
    <row r="79" spans="1:12" ht="25.5" customHeight="1">
      <c r="A79" s="73" t="s">
        <v>30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</row>
    <row r="80" spans="1:12" ht="144.75" customHeight="1">
      <c r="A80" s="20" t="s">
        <v>31</v>
      </c>
      <c r="B80" s="4" t="s">
        <v>148</v>
      </c>
      <c r="C80" s="11">
        <f aca="true" t="shared" si="15" ref="C80:C91">D80+E80+F80+H80+I80+J80</f>
        <v>1500</v>
      </c>
      <c r="D80" s="11"/>
      <c r="E80" s="11">
        <v>1500</v>
      </c>
      <c r="F80" s="11"/>
      <c r="G80" s="11"/>
      <c r="H80" s="11"/>
      <c r="I80" s="11"/>
      <c r="J80" s="11"/>
      <c r="K80" s="4" t="s">
        <v>76</v>
      </c>
      <c r="L80" s="7" t="s">
        <v>233</v>
      </c>
    </row>
    <row r="81" spans="1:12" ht="161.25" customHeight="1">
      <c r="A81" s="17" t="s">
        <v>77</v>
      </c>
      <c r="B81" s="4" t="s">
        <v>116</v>
      </c>
      <c r="C81" s="11">
        <f t="shared" si="15"/>
        <v>15646.9</v>
      </c>
      <c r="D81" s="11">
        <v>4516.9</v>
      </c>
      <c r="E81" s="11">
        <v>11130</v>
      </c>
      <c r="F81" s="11"/>
      <c r="G81" s="11"/>
      <c r="H81" s="11"/>
      <c r="I81" s="11"/>
      <c r="J81" s="11"/>
      <c r="K81" s="4" t="s">
        <v>76</v>
      </c>
      <c r="L81" s="7" t="s">
        <v>302</v>
      </c>
    </row>
    <row r="82" spans="1:12" ht="103.5" customHeight="1">
      <c r="A82" s="17" t="s">
        <v>78</v>
      </c>
      <c r="B82" s="4" t="s">
        <v>82</v>
      </c>
      <c r="C82" s="11">
        <f t="shared" si="15"/>
        <v>30</v>
      </c>
      <c r="D82" s="11"/>
      <c r="E82" s="11"/>
      <c r="F82" s="11">
        <v>30</v>
      </c>
      <c r="G82" s="11"/>
      <c r="H82" s="11"/>
      <c r="I82" s="11"/>
      <c r="J82" s="11"/>
      <c r="K82" s="4" t="s">
        <v>79</v>
      </c>
      <c r="L82" s="7" t="s">
        <v>83</v>
      </c>
    </row>
    <row r="83" spans="1:12" ht="168" customHeight="1">
      <c r="A83" s="17" t="s">
        <v>80</v>
      </c>
      <c r="B83" s="4" t="s">
        <v>117</v>
      </c>
      <c r="C83" s="11">
        <f t="shared" si="15"/>
        <v>150</v>
      </c>
      <c r="D83" s="11"/>
      <c r="E83" s="11"/>
      <c r="F83" s="11">
        <v>150</v>
      </c>
      <c r="G83" s="11"/>
      <c r="H83" s="11"/>
      <c r="I83" s="11"/>
      <c r="J83" s="11"/>
      <c r="K83" s="4" t="s">
        <v>79</v>
      </c>
      <c r="L83" s="41" t="s">
        <v>234</v>
      </c>
    </row>
    <row r="84" spans="1:12" ht="78" customHeight="1">
      <c r="A84" s="17" t="s">
        <v>81</v>
      </c>
      <c r="B84" s="4" t="s">
        <v>85</v>
      </c>
      <c r="C84" s="11">
        <f t="shared" si="15"/>
        <v>3127.925</v>
      </c>
      <c r="D84" s="11">
        <v>3127.925</v>
      </c>
      <c r="E84" s="11"/>
      <c r="F84" s="11"/>
      <c r="G84" s="11"/>
      <c r="H84" s="11"/>
      <c r="I84" s="11"/>
      <c r="J84" s="11"/>
      <c r="K84" s="4" t="s">
        <v>86</v>
      </c>
      <c r="L84" s="7" t="s">
        <v>87</v>
      </c>
    </row>
    <row r="85" spans="1:12" ht="83.25" customHeight="1">
      <c r="A85" s="17" t="s">
        <v>84</v>
      </c>
      <c r="B85" s="4" t="s">
        <v>89</v>
      </c>
      <c r="C85" s="11">
        <f t="shared" si="15"/>
        <v>400</v>
      </c>
      <c r="D85" s="11"/>
      <c r="E85" s="11"/>
      <c r="F85" s="11">
        <f>200+200</f>
        <v>400</v>
      </c>
      <c r="G85" s="11">
        <v>200</v>
      </c>
      <c r="H85" s="11"/>
      <c r="I85" s="11"/>
      <c r="J85" s="11"/>
      <c r="K85" s="4" t="s">
        <v>79</v>
      </c>
      <c r="L85" s="7" t="s">
        <v>235</v>
      </c>
    </row>
    <row r="86" spans="1:12" ht="105" customHeight="1">
      <c r="A86" s="20" t="s">
        <v>283</v>
      </c>
      <c r="B86" s="4" t="s">
        <v>123</v>
      </c>
      <c r="C86" s="11">
        <f t="shared" si="15"/>
        <v>500</v>
      </c>
      <c r="D86" s="11"/>
      <c r="E86" s="11"/>
      <c r="F86" s="11">
        <v>500</v>
      </c>
      <c r="G86" s="11"/>
      <c r="H86" s="11"/>
      <c r="I86" s="11"/>
      <c r="J86" s="11"/>
      <c r="K86" s="4" t="s">
        <v>79</v>
      </c>
      <c r="L86" s="7" t="s">
        <v>124</v>
      </c>
    </row>
    <row r="87" spans="1:12" ht="149.25" customHeight="1">
      <c r="A87" s="17" t="s">
        <v>284</v>
      </c>
      <c r="B87" s="4" t="s">
        <v>125</v>
      </c>
      <c r="C87" s="11">
        <f t="shared" si="15"/>
        <v>3000</v>
      </c>
      <c r="D87" s="11"/>
      <c r="E87" s="11"/>
      <c r="F87" s="11">
        <v>3000</v>
      </c>
      <c r="G87" s="11"/>
      <c r="H87" s="11"/>
      <c r="I87" s="11"/>
      <c r="J87" s="11"/>
      <c r="K87" s="4" t="s">
        <v>79</v>
      </c>
      <c r="L87" s="7" t="s">
        <v>126</v>
      </c>
    </row>
    <row r="88" spans="1:12" ht="220.5" customHeight="1">
      <c r="A88" s="17" t="s">
        <v>88</v>
      </c>
      <c r="B88" s="4" t="s">
        <v>127</v>
      </c>
      <c r="C88" s="11">
        <f t="shared" si="15"/>
        <v>188</v>
      </c>
      <c r="D88" s="11"/>
      <c r="E88" s="11"/>
      <c r="F88" s="11">
        <v>188</v>
      </c>
      <c r="G88" s="11"/>
      <c r="H88" s="11"/>
      <c r="I88" s="11"/>
      <c r="J88" s="11"/>
      <c r="K88" s="4" t="s">
        <v>79</v>
      </c>
      <c r="L88" s="7" t="s">
        <v>128</v>
      </c>
    </row>
    <row r="89" spans="1:12" ht="150.75" customHeight="1">
      <c r="A89" s="17" t="s">
        <v>179</v>
      </c>
      <c r="B89" s="4" t="s">
        <v>236</v>
      </c>
      <c r="C89" s="11">
        <f t="shared" si="15"/>
        <v>150</v>
      </c>
      <c r="D89" s="11"/>
      <c r="E89" s="11"/>
      <c r="F89" s="11">
        <v>150</v>
      </c>
      <c r="G89" s="11"/>
      <c r="H89" s="11"/>
      <c r="I89" s="11"/>
      <c r="J89" s="11"/>
      <c r="K89" s="4" t="s">
        <v>79</v>
      </c>
      <c r="L89" s="7" t="s">
        <v>237</v>
      </c>
    </row>
    <row r="90" spans="1:12" ht="75.75" customHeight="1">
      <c r="A90" s="17" t="s">
        <v>180</v>
      </c>
      <c r="B90" s="4" t="s">
        <v>193</v>
      </c>
      <c r="C90" s="11">
        <f t="shared" si="15"/>
        <v>16965.3</v>
      </c>
      <c r="D90" s="11"/>
      <c r="E90" s="11">
        <v>15075.3</v>
      </c>
      <c r="F90" s="11">
        <v>1890</v>
      </c>
      <c r="G90" s="11"/>
      <c r="H90" s="11"/>
      <c r="I90" s="11"/>
      <c r="J90" s="11"/>
      <c r="K90" s="4" t="s">
        <v>79</v>
      </c>
      <c r="L90" s="7" t="s">
        <v>60</v>
      </c>
    </row>
    <row r="91" spans="1:12" ht="18.75" customHeight="1">
      <c r="A91" s="17"/>
      <c r="B91" s="4" t="s">
        <v>108</v>
      </c>
      <c r="C91" s="11">
        <f t="shared" si="15"/>
        <v>41658.125</v>
      </c>
      <c r="D91" s="11">
        <f>D90+D89+D88+D87+D86+D85+D84+D83+D82+D81+D80</f>
        <v>7644.825</v>
      </c>
      <c r="E91" s="11">
        <f aca="true" t="shared" si="16" ref="E91:J91">E90+E89+E88+E87+E86+E85+E84+E83+E82+E81+E80</f>
        <v>27705.3</v>
      </c>
      <c r="F91" s="11">
        <f t="shared" si="16"/>
        <v>6308</v>
      </c>
      <c r="G91" s="11">
        <f t="shared" si="16"/>
        <v>200</v>
      </c>
      <c r="H91" s="11">
        <f t="shared" si="16"/>
        <v>0</v>
      </c>
      <c r="I91" s="11">
        <f t="shared" si="16"/>
        <v>0</v>
      </c>
      <c r="J91" s="11">
        <f t="shared" si="16"/>
        <v>0</v>
      </c>
      <c r="K91" s="4"/>
      <c r="L91" s="7"/>
    </row>
    <row r="92" spans="1:12" ht="25.5" customHeight="1">
      <c r="A92" s="73" t="s">
        <v>32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5"/>
    </row>
    <row r="93" spans="1:12" ht="196.5" customHeight="1">
      <c r="A93" s="17" t="s">
        <v>90</v>
      </c>
      <c r="B93" s="4" t="s">
        <v>91</v>
      </c>
      <c r="C93" s="11">
        <f aca="true" t="shared" si="17" ref="C93:C103">D93+E93+F93+H93+I93+J93</f>
        <v>300</v>
      </c>
      <c r="D93" s="11"/>
      <c r="E93" s="11"/>
      <c r="F93" s="11">
        <v>300</v>
      </c>
      <c r="G93" s="11"/>
      <c r="H93" s="11"/>
      <c r="I93" s="11"/>
      <c r="J93" s="11"/>
      <c r="K93" s="4" t="s">
        <v>212</v>
      </c>
      <c r="L93" s="7" t="s">
        <v>224</v>
      </c>
    </row>
    <row r="94" spans="1:12" ht="92.25" customHeight="1">
      <c r="A94" s="17" t="s">
        <v>92</v>
      </c>
      <c r="B94" s="4" t="s">
        <v>303</v>
      </c>
      <c r="C94" s="11">
        <f t="shared" si="17"/>
        <v>4000</v>
      </c>
      <c r="D94" s="11">
        <v>4000</v>
      </c>
      <c r="E94" s="11"/>
      <c r="F94" s="11"/>
      <c r="G94" s="11"/>
      <c r="H94" s="11"/>
      <c r="I94" s="11"/>
      <c r="J94" s="11"/>
      <c r="K94" s="4" t="s">
        <v>212</v>
      </c>
      <c r="L94" s="4" t="s">
        <v>304</v>
      </c>
    </row>
    <row r="95" spans="1:12" ht="135" customHeight="1">
      <c r="A95" s="17" t="s">
        <v>94</v>
      </c>
      <c r="B95" s="4" t="s">
        <v>95</v>
      </c>
      <c r="C95" s="11">
        <f t="shared" si="17"/>
        <v>85</v>
      </c>
      <c r="D95" s="11"/>
      <c r="E95" s="11"/>
      <c r="F95" s="11">
        <v>85</v>
      </c>
      <c r="G95" s="11"/>
      <c r="H95" s="11"/>
      <c r="I95" s="11"/>
      <c r="J95" s="11"/>
      <c r="K95" s="4" t="s">
        <v>212</v>
      </c>
      <c r="L95" s="7" t="s">
        <v>129</v>
      </c>
    </row>
    <row r="96" spans="1:12" ht="86.25" customHeight="1">
      <c r="A96" s="17" t="s">
        <v>96</v>
      </c>
      <c r="B96" s="4" t="s">
        <v>225</v>
      </c>
      <c r="C96" s="11">
        <f t="shared" si="17"/>
        <v>2819.9</v>
      </c>
      <c r="D96" s="11">
        <v>2819.9</v>
      </c>
      <c r="E96" s="11"/>
      <c r="F96" s="11"/>
      <c r="G96" s="11"/>
      <c r="H96" s="11"/>
      <c r="I96" s="11"/>
      <c r="J96" s="11"/>
      <c r="K96" s="4" t="s">
        <v>212</v>
      </c>
      <c r="L96" s="7" t="s">
        <v>305</v>
      </c>
    </row>
    <row r="97" spans="1:12" ht="156.75" customHeight="1">
      <c r="A97" s="17" t="s">
        <v>97</v>
      </c>
      <c r="B97" s="4" t="s">
        <v>109</v>
      </c>
      <c r="C97" s="11">
        <f t="shared" si="17"/>
        <v>300</v>
      </c>
      <c r="D97" s="11"/>
      <c r="E97" s="11"/>
      <c r="F97" s="11">
        <v>300</v>
      </c>
      <c r="G97" s="11"/>
      <c r="H97" s="11"/>
      <c r="I97" s="11"/>
      <c r="J97" s="11"/>
      <c r="K97" s="4" t="s">
        <v>212</v>
      </c>
      <c r="L97" s="7" t="s">
        <v>93</v>
      </c>
    </row>
    <row r="98" spans="1:12" ht="87.75" customHeight="1">
      <c r="A98" s="17" t="s">
        <v>98</v>
      </c>
      <c r="B98" s="4" t="s">
        <v>131</v>
      </c>
      <c r="C98" s="11">
        <f t="shared" si="17"/>
        <v>17613.9</v>
      </c>
      <c r="D98" s="11">
        <v>17613.9</v>
      </c>
      <c r="E98" s="11"/>
      <c r="F98" s="11"/>
      <c r="G98" s="11"/>
      <c r="H98" s="11"/>
      <c r="I98" s="11"/>
      <c r="J98" s="11"/>
      <c r="K98" s="4" t="s">
        <v>212</v>
      </c>
      <c r="L98" s="7" t="s">
        <v>99</v>
      </c>
    </row>
    <row r="99" spans="1:12" ht="108.75" customHeight="1">
      <c r="A99" s="17" t="s">
        <v>285</v>
      </c>
      <c r="B99" s="4" t="s">
        <v>226</v>
      </c>
      <c r="C99" s="11">
        <f t="shared" si="17"/>
        <v>1134.8</v>
      </c>
      <c r="D99" s="11">
        <v>1134.8</v>
      </c>
      <c r="E99" s="39"/>
      <c r="F99" s="11"/>
      <c r="G99" s="11"/>
      <c r="H99" s="11"/>
      <c r="I99" s="11"/>
      <c r="J99" s="11"/>
      <c r="K99" s="4"/>
      <c r="L99" s="4" t="s">
        <v>306</v>
      </c>
    </row>
    <row r="100" spans="1:12" ht="93.75" customHeight="1">
      <c r="A100" s="17" t="s">
        <v>181</v>
      </c>
      <c r="B100" s="4" t="s">
        <v>227</v>
      </c>
      <c r="C100" s="11">
        <f t="shared" si="17"/>
        <v>6701.2</v>
      </c>
      <c r="D100" s="11">
        <v>6701.2</v>
      </c>
      <c r="E100" s="11"/>
      <c r="F100" s="11"/>
      <c r="G100" s="11"/>
      <c r="H100" s="11"/>
      <c r="I100" s="11"/>
      <c r="J100" s="11"/>
      <c r="K100" s="4"/>
      <c r="L100" s="4" t="s">
        <v>307</v>
      </c>
    </row>
    <row r="101" spans="1:12" ht="93.75" customHeight="1">
      <c r="A101" s="17" t="s">
        <v>286</v>
      </c>
      <c r="B101" s="4" t="s">
        <v>228</v>
      </c>
      <c r="C101" s="11">
        <f t="shared" si="17"/>
        <v>637</v>
      </c>
      <c r="D101" s="11">
        <v>637</v>
      </c>
      <c r="E101" s="11"/>
      <c r="F101" s="11"/>
      <c r="G101" s="11"/>
      <c r="H101" s="11"/>
      <c r="I101" s="11"/>
      <c r="J101" s="11"/>
      <c r="K101" s="4"/>
      <c r="L101" s="4" t="s">
        <v>308</v>
      </c>
    </row>
    <row r="102" spans="1:12" ht="80.25" customHeight="1">
      <c r="A102" s="17" t="s">
        <v>287</v>
      </c>
      <c r="B102" s="21" t="s">
        <v>146</v>
      </c>
      <c r="C102" s="11">
        <f t="shared" si="17"/>
        <v>3000</v>
      </c>
      <c r="D102" s="11"/>
      <c r="E102" s="11">
        <v>3000</v>
      </c>
      <c r="F102" s="11"/>
      <c r="G102" s="11"/>
      <c r="H102" s="11"/>
      <c r="I102" s="11"/>
      <c r="J102" s="11"/>
      <c r="K102" s="4" t="s">
        <v>294</v>
      </c>
      <c r="L102" s="7" t="s">
        <v>99</v>
      </c>
    </row>
    <row r="103" spans="1:12" ht="18.75" customHeight="1">
      <c r="A103" s="17"/>
      <c r="B103" s="4" t="s">
        <v>108</v>
      </c>
      <c r="C103" s="11">
        <f t="shared" si="17"/>
        <v>36591.8</v>
      </c>
      <c r="D103" s="11">
        <f>D102+D101+D100+D99+D98+D97+D96+D95+D94+D93</f>
        <v>32906.8</v>
      </c>
      <c r="E103" s="11">
        <f aca="true" t="shared" si="18" ref="E103:J103">E102+E101+E100+E99+E98+E97+E96+E95+E94+E93</f>
        <v>3000</v>
      </c>
      <c r="F103" s="11">
        <f t="shared" si="18"/>
        <v>685</v>
      </c>
      <c r="G103" s="11">
        <f t="shared" si="18"/>
        <v>0</v>
      </c>
      <c r="H103" s="11">
        <f t="shared" si="18"/>
        <v>0</v>
      </c>
      <c r="I103" s="11">
        <f t="shared" si="18"/>
        <v>0</v>
      </c>
      <c r="J103" s="11">
        <f t="shared" si="18"/>
        <v>0</v>
      </c>
      <c r="K103" s="4"/>
      <c r="L103" s="7"/>
    </row>
    <row r="104" spans="1:12" ht="25.5" customHeight="1">
      <c r="A104" s="95" t="s">
        <v>33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</row>
    <row r="105" spans="1:12" ht="111" customHeight="1">
      <c r="A105" s="17" t="s">
        <v>34</v>
      </c>
      <c r="B105" s="22" t="s">
        <v>145</v>
      </c>
      <c r="C105" s="11">
        <f>D105+E105+F105+H105+I105+J105</f>
        <v>6551.005</v>
      </c>
      <c r="D105" s="11">
        <v>4734.181</v>
      </c>
      <c r="E105" s="11">
        <v>1340.346</v>
      </c>
      <c r="F105" s="11">
        <v>148.927</v>
      </c>
      <c r="G105" s="11"/>
      <c r="H105" s="11">
        <v>327.551</v>
      </c>
      <c r="I105" s="11"/>
      <c r="J105" s="11"/>
      <c r="K105" s="4" t="s">
        <v>100</v>
      </c>
      <c r="L105" s="7" t="s">
        <v>299</v>
      </c>
    </row>
    <row r="106" spans="1:12" ht="19.5" customHeight="1">
      <c r="A106" s="16"/>
      <c r="B106" s="4" t="s">
        <v>108</v>
      </c>
      <c r="C106" s="11">
        <f>C105</f>
        <v>6551.005</v>
      </c>
      <c r="D106" s="11">
        <f aca="true" t="shared" si="19" ref="D106:J106">D105</f>
        <v>4734.181</v>
      </c>
      <c r="E106" s="11">
        <f t="shared" si="19"/>
        <v>1340.346</v>
      </c>
      <c r="F106" s="11">
        <f t="shared" si="19"/>
        <v>148.927</v>
      </c>
      <c r="G106" s="11">
        <f t="shared" si="19"/>
        <v>0</v>
      </c>
      <c r="H106" s="11">
        <f t="shared" si="19"/>
        <v>327.551</v>
      </c>
      <c r="I106" s="11">
        <f t="shared" si="19"/>
        <v>0</v>
      </c>
      <c r="J106" s="11">
        <f t="shared" si="19"/>
        <v>0</v>
      </c>
      <c r="K106" s="4"/>
      <c r="L106" s="7"/>
    </row>
    <row r="107" spans="1:12" ht="25.5" customHeight="1">
      <c r="A107" s="73" t="s">
        <v>35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5"/>
    </row>
    <row r="108" spans="1:12" ht="177.75" customHeight="1">
      <c r="A108" s="17" t="s">
        <v>101</v>
      </c>
      <c r="B108" s="24" t="s">
        <v>182</v>
      </c>
      <c r="C108" s="11">
        <f>D108+E108+F108+H108+I108+J108</f>
        <v>620</v>
      </c>
      <c r="D108" s="11"/>
      <c r="E108" s="11"/>
      <c r="F108" s="11">
        <v>620</v>
      </c>
      <c r="G108" s="11"/>
      <c r="H108" s="11"/>
      <c r="I108" s="11"/>
      <c r="J108" s="11"/>
      <c r="K108" s="4" t="s">
        <v>102</v>
      </c>
      <c r="L108" s="7" t="s">
        <v>229</v>
      </c>
    </row>
    <row r="109" spans="1:12" ht="66" customHeight="1">
      <c r="A109" s="17" t="s">
        <v>198</v>
      </c>
      <c r="B109" s="24" t="s">
        <v>291</v>
      </c>
      <c r="C109" s="11">
        <f>D109+E109+F109+H109+I109+J109</f>
        <v>0</v>
      </c>
      <c r="D109" s="11"/>
      <c r="E109" s="11"/>
      <c r="F109" s="11"/>
      <c r="G109" s="11"/>
      <c r="H109" s="11"/>
      <c r="I109" s="11"/>
      <c r="J109" s="11"/>
      <c r="K109" s="4" t="s">
        <v>292</v>
      </c>
      <c r="L109" s="24" t="s">
        <v>309</v>
      </c>
    </row>
    <row r="110" spans="1:12" ht="198.75" customHeight="1">
      <c r="A110" s="17" t="s">
        <v>290</v>
      </c>
      <c r="B110" s="22" t="s">
        <v>230</v>
      </c>
      <c r="C110" s="11">
        <f>D110+E110+F110+H110+I110+J110</f>
        <v>45</v>
      </c>
      <c r="D110" s="11"/>
      <c r="E110" s="11"/>
      <c r="F110" s="11">
        <v>45</v>
      </c>
      <c r="G110" s="11"/>
      <c r="H110" s="11"/>
      <c r="I110" s="11"/>
      <c r="J110" s="11"/>
      <c r="K110" s="4" t="s">
        <v>231</v>
      </c>
      <c r="L110" s="40" t="s">
        <v>232</v>
      </c>
    </row>
    <row r="111" spans="1:12" ht="18.75" customHeight="1">
      <c r="A111" s="17"/>
      <c r="B111" s="4" t="s">
        <v>108</v>
      </c>
      <c r="C111" s="11">
        <f>D111+E111+F111+H111+I111+J111</f>
        <v>665</v>
      </c>
      <c r="D111" s="11">
        <f>D110+D109+D108</f>
        <v>0</v>
      </c>
      <c r="E111" s="11">
        <f aca="true" t="shared" si="20" ref="E111:J111">E110+E109+E108</f>
        <v>0</v>
      </c>
      <c r="F111" s="11">
        <f t="shared" si="20"/>
        <v>665</v>
      </c>
      <c r="G111" s="11">
        <f t="shared" si="20"/>
        <v>0</v>
      </c>
      <c r="H111" s="11">
        <f t="shared" si="20"/>
        <v>0</v>
      </c>
      <c r="I111" s="11">
        <f t="shared" si="20"/>
        <v>0</v>
      </c>
      <c r="J111" s="11">
        <f t="shared" si="20"/>
        <v>0</v>
      </c>
      <c r="K111" s="4"/>
      <c r="L111" s="7"/>
    </row>
    <row r="112" spans="1:12" ht="18.75" customHeight="1">
      <c r="A112" s="55"/>
      <c r="B112" s="56" t="s">
        <v>13</v>
      </c>
      <c r="C112" s="57">
        <f>C111+C106+C103+C91+C78+C71+C67+C63+C56</f>
        <v>289358.23000000004</v>
      </c>
      <c r="D112" s="57">
        <f>D111+D106+D103+D91+D78+D71+D67+D63+D56</f>
        <v>190852.606</v>
      </c>
      <c r="E112" s="57">
        <f aca="true" t="shared" si="21" ref="E112:J112">E111+E106+E103+E91+E78+E71+E67+E63+E56</f>
        <v>53610.346</v>
      </c>
      <c r="F112" s="57">
        <f t="shared" si="21"/>
        <v>23194.527000000002</v>
      </c>
      <c r="G112" s="57">
        <f t="shared" si="21"/>
        <v>834.9</v>
      </c>
      <c r="H112" s="57">
        <f t="shared" si="21"/>
        <v>21700.750999999997</v>
      </c>
      <c r="I112" s="57">
        <f t="shared" si="21"/>
        <v>0</v>
      </c>
      <c r="J112" s="57">
        <f t="shared" si="21"/>
        <v>0</v>
      </c>
      <c r="K112" s="43"/>
      <c r="L112" s="58"/>
    </row>
    <row r="113" spans="1:12" ht="25.5" customHeight="1">
      <c r="A113" s="73" t="s">
        <v>36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5"/>
    </row>
    <row r="114" spans="1:12" ht="79.5" customHeight="1">
      <c r="A114" s="17" t="s">
        <v>37</v>
      </c>
      <c r="B114" s="22" t="s">
        <v>183</v>
      </c>
      <c r="C114" s="11">
        <f>D114+E114+F114+H114+I114+J114</f>
        <v>3611.624</v>
      </c>
      <c r="D114" s="11"/>
      <c r="E114" s="11">
        <v>1856.136</v>
      </c>
      <c r="F114" s="11">
        <v>1755.488</v>
      </c>
      <c r="G114" s="11">
        <v>960</v>
      </c>
      <c r="H114" s="11"/>
      <c r="I114" s="11"/>
      <c r="J114" s="11"/>
      <c r="K114" s="4" t="s">
        <v>200</v>
      </c>
      <c r="L114" s="7" t="s">
        <v>103</v>
      </c>
    </row>
    <row r="115" spans="1:12" ht="18.75" customHeight="1">
      <c r="A115" s="55"/>
      <c r="B115" s="56" t="s">
        <v>13</v>
      </c>
      <c r="C115" s="57">
        <f>D115+E115+F115+H115+I115+J115</f>
        <v>3611.624</v>
      </c>
      <c r="D115" s="57">
        <f>D114</f>
        <v>0</v>
      </c>
      <c r="E115" s="57">
        <f aca="true" t="shared" si="22" ref="E115:J115">E114</f>
        <v>1856.136</v>
      </c>
      <c r="F115" s="57">
        <f t="shared" si="22"/>
        <v>1755.488</v>
      </c>
      <c r="G115" s="57">
        <f t="shared" si="22"/>
        <v>960</v>
      </c>
      <c r="H115" s="57">
        <f t="shared" si="22"/>
        <v>0</v>
      </c>
      <c r="I115" s="57">
        <f t="shared" si="22"/>
        <v>0</v>
      </c>
      <c r="J115" s="57">
        <f t="shared" si="22"/>
        <v>0</v>
      </c>
      <c r="K115" s="43"/>
      <c r="L115" s="58"/>
    </row>
    <row r="116" spans="1:12" ht="25.5" customHeight="1">
      <c r="A116" s="73" t="s">
        <v>38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5"/>
    </row>
    <row r="117" spans="1:12" ht="210" customHeight="1">
      <c r="A117" s="17" t="s">
        <v>104</v>
      </c>
      <c r="B117" s="42" t="s">
        <v>242</v>
      </c>
      <c r="C117" s="11">
        <f aca="true" t="shared" si="23" ref="C117:C123">D117+E117+F117+H117+I117+J117</f>
        <v>3000</v>
      </c>
      <c r="D117" s="11"/>
      <c r="E117" s="11">
        <v>2300</v>
      </c>
      <c r="F117" s="11">
        <v>700</v>
      </c>
      <c r="G117" s="11"/>
      <c r="H117" s="11"/>
      <c r="I117" s="11"/>
      <c r="J117" s="11"/>
      <c r="K117" s="4" t="s">
        <v>114</v>
      </c>
      <c r="L117" s="7" t="s">
        <v>243</v>
      </c>
    </row>
    <row r="118" spans="1:12" ht="102.75" customHeight="1">
      <c r="A118" s="17" t="s">
        <v>288</v>
      </c>
      <c r="B118" s="4" t="s">
        <v>113</v>
      </c>
      <c r="C118" s="11">
        <f t="shared" si="23"/>
        <v>1950</v>
      </c>
      <c r="D118" s="11"/>
      <c r="E118" s="11">
        <v>1500</v>
      </c>
      <c r="F118" s="11">
        <v>450</v>
      </c>
      <c r="G118" s="11"/>
      <c r="H118" s="11"/>
      <c r="I118" s="11"/>
      <c r="J118" s="11"/>
      <c r="K118" s="4" t="s">
        <v>114</v>
      </c>
      <c r="L118" s="7" t="s">
        <v>244</v>
      </c>
    </row>
    <row r="119" spans="1:12" ht="173.25" customHeight="1">
      <c r="A119" s="17" t="s">
        <v>194</v>
      </c>
      <c r="B119" s="29" t="s">
        <v>184</v>
      </c>
      <c r="C119" s="11">
        <f t="shared" si="23"/>
        <v>1</v>
      </c>
      <c r="D119" s="11"/>
      <c r="E119" s="11"/>
      <c r="F119" s="11">
        <v>1</v>
      </c>
      <c r="G119" s="11"/>
      <c r="H119" s="11"/>
      <c r="I119" s="11"/>
      <c r="J119" s="11"/>
      <c r="K119" s="4" t="s">
        <v>114</v>
      </c>
      <c r="L119" s="7" t="s">
        <v>245</v>
      </c>
    </row>
    <row r="120" spans="1:12" ht="120" customHeight="1">
      <c r="A120" s="17" t="s">
        <v>195</v>
      </c>
      <c r="B120" s="29" t="s">
        <v>185</v>
      </c>
      <c r="C120" s="11">
        <f t="shared" si="23"/>
        <v>5</v>
      </c>
      <c r="D120" s="11"/>
      <c r="E120" s="11"/>
      <c r="F120" s="11">
        <v>5</v>
      </c>
      <c r="G120" s="11"/>
      <c r="H120" s="11"/>
      <c r="I120" s="11"/>
      <c r="J120" s="11"/>
      <c r="K120" s="4" t="s">
        <v>114</v>
      </c>
      <c r="L120" s="7" t="s">
        <v>246</v>
      </c>
    </row>
    <row r="121" spans="1:12" ht="82.5" customHeight="1">
      <c r="A121" s="17" t="s">
        <v>196</v>
      </c>
      <c r="B121" s="29" t="s">
        <v>186</v>
      </c>
      <c r="C121" s="11">
        <f t="shared" si="23"/>
        <v>1</v>
      </c>
      <c r="D121" s="11"/>
      <c r="E121" s="11"/>
      <c r="F121" s="11">
        <v>1</v>
      </c>
      <c r="G121" s="11"/>
      <c r="H121" s="11"/>
      <c r="I121" s="11"/>
      <c r="J121" s="11"/>
      <c r="K121" s="4" t="s">
        <v>114</v>
      </c>
      <c r="L121" s="7" t="s">
        <v>247</v>
      </c>
    </row>
    <row r="122" spans="1:12" ht="107.25" customHeight="1">
      <c r="A122" s="17" t="s">
        <v>197</v>
      </c>
      <c r="B122" s="29" t="s">
        <v>187</v>
      </c>
      <c r="C122" s="11">
        <f t="shared" si="23"/>
        <v>20</v>
      </c>
      <c r="D122" s="11"/>
      <c r="E122" s="11"/>
      <c r="F122" s="11">
        <v>20</v>
      </c>
      <c r="G122" s="11"/>
      <c r="H122" s="11"/>
      <c r="I122" s="11"/>
      <c r="J122" s="11"/>
      <c r="K122" s="4" t="s">
        <v>114</v>
      </c>
      <c r="L122" s="7" t="s">
        <v>105</v>
      </c>
    </row>
    <row r="123" spans="1:12" ht="18.75" customHeight="1">
      <c r="A123" s="55"/>
      <c r="B123" s="56" t="s">
        <v>13</v>
      </c>
      <c r="C123" s="57">
        <f t="shared" si="23"/>
        <v>4977</v>
      </c>
      <c r="D123" s="57">
        <f>D122+D121+D120+D119+D118+D117</f>
        <v>0</v>
      </c>
      <c r="E123" s="57">
        <f aca="true" t="shared" si="24" ref="E123:J123">E122+E121+E120+E119+E118+E117</f>
        <v>3800</v>
      </c>
      <c r="F123" s="57">
        <f t="shared" si="24"/>
        <v>1177</v>
      </c>
      <c r="G123" s="57">
        <f t="shared" si="24"/>
        <v>0</v>
      </c>
      <c r="H123" s="57">
        <f t="shared" si="24"/>
        <v>0</v>
      </c>
      <c r="I123" s="57">
        <f t="shared" si="24"/>
        <v>0</v>
      </c>
      <c r="J123" s="57">
        <f t="shared" si="24"/>
        <v>0</v>
      </c>
      <c r="K123" s="43"/>
      <c r="L123" s="58"/>
    </row>
    <row r="124" spans="1:12" ht="25.5" customHeight="1">
      <c r="A124" s="73" t="s">
        <v>106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5"/>
    </row>
    <row r="125" spans="1:12" ht="88.5" customHeight="1">
      <c r="A125" s="16">
        <v>40916</v>
      </c>
      <c r="B125" s="22" t="s">
        <v>188</v>
      </c>
      <c r="C125" s="11">
        <f>D125+E125+F125+H125+I125+J125</f>
        <v>6999</v>
      </c>
      <c r="D125" s="12"/>
      <c r="E125" s="12"/>
      <c r="F125" s="12">
        <f>1200+4004+1795</f>
        <v>6999</v>
      </c>
      <c r="G125" s="12"/>
      <c r="H125" s="5"/>
      <c r="I125" s="11"/>
      <c r="J125" s="11"/>
      <c r="K125" s="4" t="s">
        <v>201</v>
      </c>
      <c r="L125" s="7" t="s">
        <v>107</v>
      </c>
    </row>
    <row r="126" spans="1:12" ht="19.5" customHeight="1" thickBot="1">
      <c r="A126" s="50"/>
      <c r="B126" s="51" t="s">
        <v>13</v>
      </c>
      <c r="C126" s="52">
        <f>C125</f>
        <v>6999</v>
      </c>
      <c r="D126" s="52">
        <f aca="true" t="shared" si="25" ref="D126:J126">D125</f>
        <v>0</v>
      </c>
      <c r="E126" s="52">
        <f t="shared" si="25"/>
        <v>0</v>
      </c>
      <c r="F126" s="52">
        <f t="shared" si="25"/>
        <v>6999</v>
      </c>
      <c r="G126" s="52">
        <f t="shared" si="25"/>
        <v>0</v>
      </c>
      <c r="H126" s="52">
        <f t="shared" si="25"/>
        <v>0</v>
      </c>
      <c r="I126" s="52">
        <f t="shared" si="25"/>
        <v>0</v>
      </c>
      <c r="J126" s="52">
        <f t="shared" si="25"/>
        <v>0</v>
      </c>
      <c r="K126" s="53"/>
      <c r="L126" s="54"/>
    </row>
    <row r="127" spans="3:7" ht="25.5" customHeight="1">
      <c r="C127" s="10"/>
      <c r="E127" s="62" t="s">
        <v>221</v>
      </c>
      <c r="F127" s="62"/>
      <c r="G127" s="49" t="s">
        <v>301</v>
      </c>
    </row>
    <row r="128" spans="2:7" ht="52.5" customHeight="1">
      <c r="B128" s="99" t="s">
        <v>300</v>
      </c>
      <c r="C128" s="100"/>
      <c r="D128" s="101"/>
      <c r="E128" s="65">
        <f>E130+E131+E132+E133+E134+E135</f>
        <v>7989504.723999999</v>
      </c>
      <c r="F128" s="66"/>
      <c r="G128" s="46">
        <f>G130+G131+G132+G133+G134+G135</f>
        <v>100</v>
      </c>
    </row>
    <row r="129" spans="2:7" ht="31.5" customHeight="1">
      <c r="B129" s="98" t="s">
        <v>295</v>
      </c>
      <c r="C129" s="98"/>
      <c r="D129" s="98"/>
      <c r="E129" s="67"/>
      <c r="F129" s="64"/>
      <c r="G129" s="47"/>
    </row>
    <row r="130" spans="2:7" ht="21.75" customHeight="1">
      <c r="B130" s="98" t="s">
        <v>296</v>
      </c>
      <c r="C130" s="98"/>
      <c r="D130" s="98"/>
      <c r="E130" s="63">
        <f>D10</f>
        <v>2675424.79</v>
      </c>
      <c r="F130" s="64"/>
      <c r="G130" s="48">
        <f>E130/E128*100</f>
        <v>33.486741449231296</v>
      </c>
    </row>
    <row r="131" spans="2:7" ht="21.75" customHeight="1">
      <c r="B131" s="98" t="s">
        <v>3</v>
      </c>
      <c r="C131" s="98"/>
      <c r="D131" s="98"/>
      <c r="E131" s="63">
        <f>E10</f>
        <v>471492.04600000003</v>
      </c>
      <c r="F131" s="64"/>
      <c r="G131" s="48">
        <f>E131/E128*100</f>
        <v>5.901392668104517</v>
      </c>
    </row>
    <row r="132" spans="2:7" ht="21.75" customHeight="1">
      <c r="B132" s="98" t="s">
        <v>297</v>
      </c>
      <c r="C132" s="98"/>
      <c r="D132" s="98"/>
      <c r="E132" s="63">
        <f>F10</f>
        <v>50305.515</v>
      </c>
      <c r="F132" s="64"/>
      <c r="G132" s="48">
        <f>E132/E128*100</f>
        <v>0.6296449747239676</v>
      </c>
    </row>
    <row r="133" spans="2:7" ht="21.75" customHeight="1">
      <c r="B133" s="98" t="s">
        <v>5</v>
      </c>
      <c r="C133" s="98"/>
      <c r="D133" s="98"/>
      <c r="E133" s="63">
        <f>H10</f>
        <v>4792282.373</v>
      </c>
      <c r="F133" s="64"/>
      <c r="G133" s="48">
        <f>E133/E128*100</f>
        <v>59.98222090794022</v>
      </c>
    </row>
    <row r="134" spans="2:7" ht="21.75" customHeight="1">
      <c r="B134" s="98" t="s">
        <v>6</v>
      </c>
      <c r="C134" s="98"/>
      <c r="D134" s="98"/>
      <c r="E134" s="63">
        <f>I10</f>
        <v>0</v>
      </c>
      <c r="F134" s="64"/>
      <c r="G134" s="48">
        <f>E134/E128*100</f>
        <v>0</v>
      </c>
    </row>
    <row r="135" spans="2:7" ht="21.75" customHeight="1">
      <c r="B135" s="98" t="s">
        <v>298</v>
      </c>
      <c r="C135" s="98"/>
      <c r="D135" s="98"/>
      <c r="E135" s="63">
        <f>J10</f>
        <v>0</v>
      </c>
      <c r="F135" s="64"/>
      <c r="G135" s="48">
        <f>E135/E128*100</f>
        <v>0</v>
      </c>
    </row>
    <row r="136" ht="26.25" customHeight="1"/>
    <row r="137" ht="26.25" customHeight="1"/>
    <row r="138" ht="25.5" customHeight="1"/>
    <row r="139" ht="36.75" customHeight="1"/>
    <row r="140" ht="26.25" customHeight="1"/>
    <row r="141" ht="25.5" customHeight="1"/>
    <row r="142" ht="26.25" customHeight="1"/>
    <row r="143" ht="26.25" customHeight="1"/>
    <row r="144" ht="26.25" customHeight="1"/>
    <row r="145" ht="25.5" customHeight="1"/>
    <row r="146" ht="26.25" customHeight="1"/>
    <row r="147" ht="25.5" customHeight="1"/>
    <row r="148" ht="26.25" customHeight="1"/>
    <row r="149" ht="26.25" customHeight="1"/>
    <row r="150" ht="26.25" customHeight="1"/>
    <row r="151" ht="25.5" customHeight="1"/>
    <row r="152" ht="25.5" customHeight="1"/>
    <row r="153" ht="26.25" customHeight="1"/>
    <row r="154" ht="26.25" customHeight="1"/>
    <row r="155" ht="26.25" customHeight="1"/>
    <row r="156" ht="26.25" customHeight="1"/>
    <row r="157" ht="25.5" customHeight="1"/>
    <row r="158" ht="26.25" customHeight="1"/>
    <row r="159" ht="25.5" customHeight="1"/>
    <row r="160" ht="25.5" customHeight="1"/>
    <row r="161" ht="25.5" customHeight="1"/>
    <row r="162" ht="26.25" customHeight="1"/>
    <row r="163" ht="26.25" customHeight="1"/>
    <row r="175" ht="15.75" customHeight="1"/>
    <row r="184" ht="15.75" customHeight="1"/>
    <row r="195" ht="15.75" customHeight="1"/>
    <row r="305" ht="15.75" customHeight="1"/>
    <row r="380" ht="15.75" customHeight="1"/>
    <row r="414" ht="15.75" customHeight="1"/>
    <row r="477" ht="15.75" customHeight="1"/>
    <row r="504" ht="15.75" customHeight="1"/>
    <row r="524" ht="15.75" customHeight="1"/>
    <row r="565" ht="15.75" customHeight="1"/>
  </sheetData>
  <sheetProtection/>
  <mergeCells count="50">
    <mergeCell ref="B134:D134"/>
    <mergeCell ref="B135:D135"/>
    <mergeCell ref="B129:D129"/>
    <mergeCell ref="B130:D130"/>
    <mergeCell ref="B131:D131"/>
    <mergeCell ref="B128:D128"/>
    <mergeCell ref="B132:D132"/>
    <mergeCell ref="B133:D133"/>
    <mergeCell ref="A68:L68"/>
    <mergeCell ref="A113:L113"/>
    <mergeCell ref="A116:L116"/>
    <mergeCell ref="A124:L124"/>
    <mergeCell ref="A72:L72"/>
    <mergeCell ref="A79:L79"/>
    <mergeCell ref="A92:L92"/>
    <mergeCell ref="A104:L104"/>
    <mergeCell ref="A107:L107"/>
    <mergeCell ref="A50:L50"/>
    <mergeCell ref="A57:L57"/>
    <mergeCell ref="A64:L64"/>
    <mergeCell ref="J7:J8"/>
    <mergeCell ref="A49:L49"/>
    <mergeCell ref="A38:L38"/>
    <mergeCell ref="A6:A8"/>
    <mergeCell ref="B6:B8"/>
    <mergeCell ref="A11:L11"/>
    <mergeCell ref="A21:L21"/>
    <mergeCell ref="A32:L32"/>
    <mergeCell ref="D6:J6"/>
    <mergeCell ref="F7:G7"/>
    <mergeCell ref="A23:A27"/>
    <mergeCell ref="K6:K8"/>
    <mergeCell ref="L6:L8"/>
    <mergeCell ref="C6:C8"/>
    <mergeCell ref="K2:L2"/>
    <mergeCell ref="A4:L4"/>
    <mergeCell ref="A5:L5"/>
    <mergeCell ref="D7:D8"/>
    <mergeCell ref="E7:E8"/>
    <mergeCell ref="H7:H8"/>
    <mergeCell ref="I7:I8"/>
    <mergeCell ref="E127:F127"/>
    <mergeCell ref="E132:F132"/>
    <mergeCell ref="E133:F133"/>
    <mergeCell ref="E134:F134"/>
    <mergeCell ref="E135:F135"/>
    <mergeCell ref="E128:F128"/>
    <mergeCell ref="E129:F129"/>
    <mergeCell ref="E130:F130"/>
    <mergeCell ref="E131:F131"/>
  </mergeCells>
  <printOptions/>
  <pageMargins left="0.21" right="0.1968503937007874" top="0.1968503937007874" bottom="0.1968503937007874" header="0" footer="0"/>
  <pageSetup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201112021600 Фуршатова</cp:lastModifiedBy>
  <cp:lastPrinted>2012-04-02T01:38:34Z</cp:lastPrinted>
  <dcterms:created xsi:type="dcterms:W3CDTF">1996-10-08T23:32:33Z</dcterms:created>
  <dcterms:modified xsi:type="dcterms:W3CDTF">2012-04-02T01:40:28Z</dcterms:modified>
  <cp:category/>
  <cp:version/>
  <cp:contentType/>
  <cp:contentStatus/>
</cp:coreProperties>
</file>